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T:\FAMI CASE ITABERAI\FINANCEIRO\FLUXO DE CAIXA\2025\"/>
    </mc:Choice>
  </mc:AlternateContent>
  <xr:revisionPtr revIDLastSave="0" documentId="8_{6E0E14CE-2F9D-4FE2-8F4A-2D8CBD06D58B}" xr6:coauthVersionLast="47" xr6:coauthVersionMax="47" xr10:uidLastSave="{00000000-0000-0000-0000-000000000000}"/>
  <bookViews>
    <workbookView xWindow="57480" yWindow="585" windowWidth="29040" windowHeight="15720" xr2:uid="{5A5973DE-ADDF-4C40-8C11-2D787AB7D8CD}"/>
  </bookViews>
  <sheets>
    <sheet name="Fluxo de Caixa - Ano 202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158" i="1" l="1"/>
  <c r="P149" i="1"/>
  <c r="P147" i="1"/>
  <c r="P145" i="1"/>
  <c r="N143" i="1"/>
  <c r="M143" i="1"/>
  <c r="L143" i="1"/>
  <c r="K143" i="1"/>
  <c r="J143" i="1"/>
  <c r="I143" i="1"/>
  <c r="P143" i="1" s="1"/>
  <c r="P141" i="1"/>
  <c r="P137" i="1" s="1"/>
  <c r="P140" i="1"/>
  <c r="P139" i="1"/>
  <c r="P138" i="1"/>
  <c r="N137" i="1"/>
  <c r="M137" i="1"/>
  <c r="L137" i="1"/>
  <c r="K137" i="1"/>
  <c r="J137" i="1"/>
  <c r="I137" i="1"/>
  <c r="P135" i="1"/>
  <c r="P134" i="1"/>
  <c r="P129" i="1" s="1"/>
  <c r="P133" i="1"/>
  <c r="P132" i="1"/>
  <c r="P131" i="1"/>
  <c r="P130" i="1"/>
  <c r="N129" i="1"/>
  <c r="M129" i="1"/>
  <c r="L129" i="1"/>
  <c r="K129" i="1"/>
  <c r="J129" i="1"/>
  <c r="I129" i="1"/>
  <c r="P127" i="1"/>
  <c r="P117" i="1" s="1"/>
  <c r="P126" i="1"/>
  <c r="P125" i="1"/>
  <c r="P124" i="1"/>
  <c r="P123" i="1"/>
  <c r="P122" i="1"/>
  <c r="P121" i="1"/>
  <c r="P120" i="1"/>
  <c r="P119" i="1"/>
  <c r="P118" i="1"/>
  <c r="N117" i="1"/>
  <c r="M117" i="1"/>
  <c r="L117" i="1"/>
  <c r="K117" i="1"/>
  <c r="J117" i="1"/>
  <c r="I117" i="1"/>
  <c r="P115" i="1"/>
  <c r="P114" i="1"/>
  <c r="P113" i="1"/>
  <c r="P112" i="1"/>
  <c r="P111" i="1"/>
  <c r="P110" i="1"/>
  <c r="N110" i="1"/>
  <c r="M110" i="1"/>
  <c r="L110" i="1"/>
  <c r="K110" i="1"/>
  <c r="J110" i="1"/>
  <c r="I110" i="1"/>
  <c r="P108" i="1"/>
  <c r="P107" i="1"/>
  <c r="P106" i="1"/>
  <c r="P105" i="1"/>
  <c r="N105" i="1"/>
  <c r="M105" i="1"/>
  <c r="L105" i="1"/>
  <c r="K105" i="1"/>
  <c r="J105" i="1"/>
  <c r="I105" i="1"/>
  <c r="P104" i="1"/>
  <c r="P103" i="1"/>
  <c r="P102" i="1"/>
  <c r="P101" i="1"/>
  <c r="P100" i="1"/>
  <c r="P99" i="1"/>
  <c r="P98" i="1"/>
  <c r="P97" i="1"/>
  <c r="P96" i="1"/>
  <c r="N96" i="1"/>
  <c r="M96" i="1"/>
  <c r="L96" i="1"/>
  <c r="K96" i="1"/>
  <c r="J96" i="1"/>
  <c r="I96" i="1"/>
  <c r="P95" i="1"/>
  <c r="P94" i="1"/>
  <c r="P93" i="1"/>
  <c r="P92" i="1"/>
  <c r="P91" i="1"/>
  <c r="N91" i="1"/>
  <c r="M91" i="1"/>
  <c r="L91" i="1"/>
  <c r="K91" i="1"/>
  <c r="J91" i="1"/>
  <c r="I91" i="1"/>
  <c r="P90" i="1"/>
  <c r="P89" i="1"/>
  <c r="P88" i="1"/>
  <c r="P87" i="1"/>
  <c r="P86" i="1"/>
  <c r="P85" i="1"/>
  <c r="N85" i="1"/>
  <c r="M85" i="1"/>
  <c r="L85" i="1"/>
  <c r="K85" i="1"/>
  <c r="J85" i="1"/>
  <c r="I85" i="1"/>
  <c r="P84" i="1"/>
  <c r="P83" i="1"/>
  <c r="N83" i="1"/>
  <c r="M83" i="1"/>
  <c r="L83" i="1"/>
  <c r="K83" i="1"/>
  <c r="J83" i="1"/>
  <c r="I83" i="1"/>
  <c r="P82" i="1"/>
  <c r="P81" i="1"/>
  <c r="P80" i="1"/>
  <c r="P79" i="1"/>
  <c r="N79" i="1"/>
  <c r="M79" i="1"/>
  <c r="L79" i="1"/>
  <c r="K79" i="1"/>
  <c r="J79" i="1"/>
  <c r="I79" i="1"/>
  <c r="P78" i="1"/>
  <c r="P77" i="1"/>
  <c r="P76" i="1"/>
  <c r="P75" i="1"/>
  <c r="P74" i="1"/>
  <c r="P73" i="1"/>
  <c r="P72" i="1"/>
  <c r="P71" i="1"/>
  <c r="P70" i="1"/>
  <c r="P69" i="1"/>
  <c r="P68" i="1"/>
  <c r="P66" i="1" s="1"/>
  <c r="P67" i="1"/>
  <c r="N66" i="1"/>
  <c r="M66" i="1"/>
  <c r="L66" i="1"/>
  <c r="K66" i="1"/>
  <c r="J66" i="1"/>
  <c r="I66" i="1"/>
  <c r="P65" i="1"/>
  <c r="P64" i="1"/>
  <c r="P63" i="1"/>
  <c r="P62" i="1"/>
  <c r="P61" i="1"/>
  <c r="P60" i="1"/>
  <c r="P59" i="1"/>
  <c r="P58" i="1"/>
  <c r="P57" i="1"/>
  <c r="P56" i="1"/>
  <c r="P55" i="1"/>
  <c r="P54" i="1"/>
  <c r="P53" i="1"/>
  <c r="P52" i="1"/>
  <c r="P51" i="1"/>
  <c r="P50" i="1"/>
  <c r="P49" i="1"/>
  <c r="P48" i="1"/>
  <c r="P47" i="1"/>
  <c r="P40" i="1" s="1"/>
  <c r="P46" i="1"/>
  <c r="P45" i="1"/>
  <c r="P44" i="1"/>
  <c r="P43" i="1"/>
  <c r="P42" i="1"/>
  <c r="P41" i="1"/>
  <c r="N40" i="1"/>
  <c r="M40" i="1"/>
  <c r="L40" i="1"/>
  <c r="K40" i="1"/>
  <c r="J40" i="1"/>
  <c r="I40" i="1"/>
  <c r="P39" i="1"/>
  <c r="P38" i="1"/>
  <c r="P37" i="1"/>
  <c r="P36" i="1"/>
  <c r="P35" i="1"/>
  <c r="P34" i="1"/>
  <c r="P33" i="1"/>
  <c r="P32" i="1"/>
  <c r="P31" i="1"/>
  <c r="P30" i="1"/>
  <c r="P29" i="1"/>
  <c r="P24" i="1" s="1"/>
  <c r="P28" i="1"/>
  <c r="P27" i="1"/>
  <c r="P26" i="1"/>
  <c r="P25" i="1"/>
  <c r="N24" i="1"/>
  <c r="N23" i="1" s="1"/>
  <c r="M24" i="1"/>
  <c r="M23" i="1" s="1"/>
  <c r="L24" i="1"/>
  <c r="L23" i="1" s="1"/>
  <c r="K24" i="1"/>
  <c r="K23" i="1" s="1"/>
  <c r="J24" i="1"/>
  <c r="J23" i="1" s="1"/>
  <c r="I24" i="1"/>
  <c r="I23" i="1" s="1"/>
  <c r="P20" i="1"/>
  <c r="P19" i="1"/>
  <c r="I19" i="1"/>
  <c r="P17" i="1"/>
  <c r="P15" i="1"/>
  <c r="P23" i="1" l="1"/>
</calcChain>
</file>

<file path=xl/sharedStrings.xml><?xml version="1.0" encoding="utf-8"?>
<sst xmlns="http://schemas.openxmlformats.org/spreadsheetml/2006/main" count="360" uniqueCount="347">
  <si>
    <r>
      <rPr>
        <b/>
        <sz val="10"/>
        <color theme="1"/>
        <rFont val="Calibri"/>
        <family val="2"/>
        <scheme val="minor"/>
      </rPr>
      <t>NOME DO ORGÃO PÚBLICO/CONTRATANTE:</t>
    </r>
    <r>
      <rPr>
        <sz val="10"/>
        <color theme="1"/>
        <rFont val="Calibri"/>
        <family val="2"/>
        <scheme val="minor"/>
      </rPr>
      <t xml:space="preserve"> SECRETARIA DE ESTADO DE DESENVOLVMENTO SOCIAL - SEDS</t>
    </r>
  </si>
  <si>
    <r>
      <rPr>
        <b/>
        <sz val="10"/>
        <color theme="1"/>
        <rFont val="Calibri"/>
        <family val="2"/>
        <scheme val="minor"/>
      </rPr>
      <t>CNPJ:</t>
    </r>
    <r>
      <rPr>
        <sz val="10"/>
        <color theme="1"/>
        <rFont val="Calibri"/>
        <family val="2"/>
        <scheme val="minor"/>
      </rPr>
      <t xml:space="preserve"> 08.876.217/0001-71</t>
    </r>
  </si>
  <si>
    <r>
      <rPr>
        <b/>
        <sz val="10"/>
        <color theme="1"/>
        <rFont val="Calibri"/>
        <family val="2"/>
        <scheme val="minor"/>
      </rPr>
      <t>NOME DA ORGANIZAÇÃO SOCIAL CONTRATADA:</t>
    </r>
    <r>
      <rPr>
        <sz val="10"/>
        <color theme="1"/>
        <rFont val="Calibri"/>
        <family val="2"/>
        <scheme val="minor"/>
      </rPr>
      <t xml:space="preserve"> FAMI - FUNDAÇÃO DE ASSISTÊNCIA AO MENOR INHUMENSE</t>
    </r>
  </si>
  <si>
    <r>
      <rPr>
        <b/>
        <sz val="10"/>
        <color theme="1"/>
        <rFont val="Calibri"/>
        <family val="2"/>
        <scheme val="minor"/>
      </rPr>
      <t>CNPJ:</t>
    </r>
    <r>
      <rPr>
        <sz val="10"/>
        <color theme="1"/>
        <rFont val="Calibri"/>
        <family val="2"/>
        <scheme val="minor"/>
      </rPr>
      <t xml:space="preserve"> 73.573.297/0001-58</t>
    </r>
  </si>
  <si>
    <r>
      <rPr>
        <b/>
        <sz val="10"/>
        <color theme="1"/>
        <rFont val="Calibri"/>
        <family val="2"/>
        <scheme val="minor"/>
      </rPr>
      <t>NOME DA UNIDADE GERIDA</t>
    </r>
    <r>
      <rPr>
        <sz val="10"/>
        <color theme="1"/>
        <rFont val="Calibri"/>
        <family val="2"/>
        <scheme val="minor"/>
      </rPr>
      <t>: CASE ITABERAÍ</t>
    </r>
  </si>
  <si>
    <t>FLUXO DE CAIXA - ANO 2025</t>
  </si>
  <si>
    <r>
      <rPr>
        <b/>
        <sz val="10"/>
        <color theme="1"/>
        <rFont val="Calibri"/>
        <family val="2"/>
        <scheme val="minor"/>
      </rPr>
      <t>CONTRATO DE GESTÃO Nº</t>
    </r>
    <r>
      <rPr>
        <sz val="10"/>
        <color theme="1"/>
        <rFont val="Calibri"/>
        <family val="2"/>
        <scheme val="minor"/>
      </rPr>
      <t>: 012/2023 SEDS</t>
    </r>
  </si>
  <si>
    <r>
      <rPr>
        <b/>
        <sz val="10"/>
        <color theme="1"/>
        <rFont val="Calibri"/>
        <family val="2"/>
        <scheme val="minor"/>
      </rPr>
      <t>VIGENCIA DO CONTRATO DE GESTÃO:</t>
    </r>
    <r>
      <rPr>
        <sz val="10"/>
        <color theme="1"/>
        <rFont val="Calibri"/>
        <family val="2"/>
        <scheme val="minor"/>
      </rPr>
      <t xml:space="preserve"> 11/07/2023 a 10/07/2025</t>
    </r>
  </si>
  <si>
    <t>Metodologia de Avaliação da Transparência Ativa e Passiva - Organizações sem fins lucrativos que recebem recursos públicos e seus respectivos órgãos supervisores  - CGE/TCE- 2ª Edição -  2021 - Item  3.9/Financeiro</t>
  </si>
  <si>
    <t>JANEIRO</t>
  </si>
  <si>
    <t>FEVEREIRO</t>
  </si>
  <si>
    <t>MARÇO</t>
  </si>
  <si>
    <t>ABRIL</t>
  </si>
  <si>
    <t>MAIO</t>
  </si>
  <si>
    <t>JUNHO</t>
  </si>
  <si>
    <t>TOTAL</t>
  </si>
  <si>
    <t>SALDO BANCÁRIO INICIAL C/C: 48.715-5</t>
  </si>
  <si>
    <t>C/C</t>
  </si>
  <si>
    <t>ID CONTABIL</t>
  </si>
  <si>
    <t>CONTA CONTÁBIL</t>
  </si>
  <si>
    <t>CONCATENAR</t>
  </si>
  <si>
    <t>SALDO BANCÁRIO INICIAL C/C: 48.717-1</t>
  </si>
  <si>
    <t>RECEITA LÍQUIDA</t>
  </si>
  <si>
    <t>4.10.01.00.00.001</t>
  </si>
  <si>
    <t>487151114.10.01.00.00.001</t>
  </si>
  <si>
    <t>CONVENIO SEDS - CASE</t>
  </si>
  <si>
    <t/>
  </si>
  <si>
    <t>OUTRAS RECEITAS</t>
  </si>
  <si>
    <t>(-) DESPESAS TOTAIS</t>
  </si>
  <si>
    <t>(-) DESPESAS COM PESSOAL</t>
  </si>
  <si>
    <t>3.4.01.01.01.001</t>
  </si>
  <si>
    <t>4871563.4.01.01.01.001</t>
  </si>
  <si>
    <t xml:space="preserve">SALÁRIOS E ORDENADOS                    </t>
  </si>
  <si>
    <t>3.4.01.01.01.002</t>
  </si>
  <si>
    <t>4871573.4.01.01.01.002</t>
  </si>
  <si>
    <t xml:space="preserve">HORAS EXTRAS                            </t>
  </si>
  <si>
    <t>3.4.01.01.01.003</t>
  </si>
  <si>
    <t>4871783.4.01.01.01.003</t>
  </si>
  <si>
    <t xml:space="preserve">13º SALÁRIO                             </t>
  </si>
  <si>
    <t>3.4.01.01.01.004</t>
  </si>
  <si>
    <t>4871793.4.01.01.01.004</t>
  </si>
  <si>
    <t xml:space="preserve">FÉRIAS COM 13º                         </t>
  </si>
  <si>
    <t>3.4.01.01.01.005</t>
  </si>
  <si>
    <t>48717103.4.01.01.01.005</t>
  </si>
  <si>
    <t xml:space="preserve">INDENIZAÇÕES TRABALHISTA                </t>
  </si>
  <si>
    <t>4.7.01.00.00.001</t>
  </si>
  <si>
    <t>487171014.7.01.00.00.001</t>
  </si>
  <si>
    <t>PAGAMENTO MULTA RECISÓRIA</t>
  </si>
  <si>
    <t>4.7.01.00.00.002</t>
  </si>
  <si>
    <t>487171024.7.01.00.00.002</t>
  </si>
  <si>
    <t>PAGAMENTO DE RECISÃO</t>
  </si>
  <si>
    <t>4.7.01.00.00.003</t>
  </si>
  <si>
    <t>487171034.7.01.00.00.003</t>
  </si>
  <si>
    <t>PGTO DE INDENIZAÇÕES/PROCESSOS JUDICIAS</t>
  </si>
  <si>
    <t>3.4.01.01.01.006</t>
  </si>
  <si>
    <t>48715113.4.01.01.01.006</t>
  </si>
  <si>
    <t xml:space="preserve">OUTRAS DESPESAS COM PESSOAL             </t>
  </si>
  <si>
    <t>3.4.01.01.02.001</t>
  </si>
  <si>
    <t>48717123.4.01.01.02.001</t>
  </si>
  <si>
    <t xml:space="preserve">CONTRIBUIÇÃO PREVIENDENCIA SOCIAL       </t>
  </si>
  <si>
    <t>3.4.01.01.02.002</t>
  </si>
  <si>
    <t>48717133.4.01.01.02.002</t>
  </si>
  <si>
    <t xml:space="preserve">CONTRIBUIÇÃO AO FGTS                    </t>
  </si>
  <si>
    <t>3.4.01.01.03.001</t>
  </si>
  <si>
    <t>48717153.4.01.01.03.001</t>
  </si>
  <si>
    <t xml:space="preserve">PROVISÃO FÉRIAS                         </t>
  </si>
  <si>
    <t>3.4.01.01.03.002</t>
  </si>
  <si>
    <t>48717163.4.01.01.03.002</t>
  </si>
  <si>
    <t xml:space="preserve">FGTS PROVISÃO FÉRIAS                    </t>
  </si>
  <si>
    <t>3.4.01.01.03.003</t>
  </si>
  <si>
    <t>48717173.4.01.01.03.003</t>
  </si>
  <si>
    <t xml:space="preserve">PROVISÃO 13º  SALÁRIO                   </t>
  </si>
  <si>
    <t>3.4.01.01.03.004</t>
  </si>
  <si>
    <t>48717183.4.01.01.03.004</t>
  </si>
  <si>
    <t xml:space="preserve">FGTS PROVISÃO 13º SALÁRIO               </t>
  </si>
  <si>
    <t>(-)DESPESAS ADMINISTRATIVAS</t>
  </si>
  <si>
    <t>3.4.02.01.01.001</t>
  </si>
  <si>
    <t>48715233.4.02.01.01.001</t>
  </si>
  <si>
    <t xml:space="preserve">ALUGUEL DE EQUIPAMENTOS E OUTROS        </t>
  </si>
  <si>
    <t>3.4.02.01.01.002</t>
  </si>
  <si>
    <t>48715243.4.02.01.01.002</t>
  </si>
  <si>
    <t xml:space="preserve">ATENDIMENTO E EXAMES ODONTOLÓGICOS      </t>
  </si>
  <si>
    <t>3.4.02.01.01.003</t>
  </si>
  <si>
    <t>48715253.4.02.01.01.003</t>
  </si>
  <si>
    <t xml:space="preserve">CONFRATERNIZAÇÕES                       </t>
  </si>
  <si>
    <t>3.4.02.01.01.004</t>
  </si>
  <si>
    <t>48715263.4.02.01.01.004</t>
  </si>
  <si>
    <t xml:space="preserve">CORREIOSCARTÓRIOS                       </t>
  </si>
  <si>
    <t>3.4.02.01.01.005</t>
  </si>
  <si>
    <t>48715273.4.02.01.01.005</t>
  </si>
  <si>
    <t xml:space="preserve">CUSTAS JUDICIAIS                        </t>
  </si>
  <si>
    <t>3.4.02.01.01.006</t>
  </si>
  <si>
    <t>48715283.4.02.01.01.006</t>
  </si>
  <si>
    <t xml:space="preserve">DESPESAS DIVERSAS                       </t>
  </si>
  <si>
    <t>3.4.02.01.01.007</t>
  </si>
  <si>
    <t>48715293.4.02.01.01.007</t>
  </si>
  <si>
    <t xml:space="preserve">EPI'S                                   </t>
  </si>
  <si>
    <t>3.4.02.01.01.008</t>
  </si>
  <si>
    <t>48715303.4.02.01.01.008</t>
  </si>
  <si>
    <t xml:space="preserve">EXAMES LABORAT E INTERNAÇÕES HOSPITALAR </t>
  </si>
  <si>
    <t>3.4.02.01.01.009</t>
  </si>
  <si>
    <t>487151133.4.02.01.01.009</t>
  </si>
  <si>
    <t>CONSULTAS MÉDICAS E PSICOLÓGICAS - C/R</t>
  </si>
  <si>
    <t>3.4.02.01.01.010</t>
  </si>
  <si>
    <t>48715313.4.02.01.01.010</t>
  </si>
  <si>
    <t xml:space="preserve">IMOBILIZADO DE PEQUENO VALOR            </t>
  </si>
  <si>
    <t>3.4.02.01.01.011</t>
  </si>
  <si>
    <t>48715323.4.02.01.01.011</t>
  </si>
  <si>
    <t xml:space="preserve">LANCHES E REFEIÇÕES                     </t>
  </si>
  <si>
    <t>3.4.02.01.01.012</t>
  </si>
  <si>
    <t>48715333.4.02.01.01.012</t>
  </si>
  <si>
    <t xml:space="preserve">MANUTENÇÃO DE BENS MÓVEIS               </t>
  </si>
  <si>
    <t>3.4.02.01.01.013</t>
  </si>
  <si>
    <t>48715343.4.02.01.01.013</t>
  </si>
  <si>
    <t xml:space="preserve">MANUTENÇÃO DE EXTINTORES                </t>
  </si>
  <si>
    <t>3.4.02.01.01.014</t>
  </si>
  <si>
    <t>48715353.4.02.01.01.014</t>
  </si>
  <si>
    <t xml:space="preserve">MANUTENÇÃO VEÍCULO                      </t>
  </si>
  <si>
    <t>3.4.02.01.01.015</t>
  </si>
  <si>
    <t>48715363.4.02.01.01.015</t>
  </si>
  <si>
    <t xml:space="preserve">COMBUSTIVEIS E LUBRIFICANTES            </t>
  </si>
  <si>
    <t>3.4.02.01.01.016</t>
  </si>
  <si>
    <t>48715373.4.02.01.01.016</t>
  </si>
  <si>
    <t xml:space="preserve">SEGURO DE AUTOMÓVEL                     </t>
  </si>
  <si>
    <t>3.4.02.01.01.017</t>
  </si>
  <si>
    <t>48715383.4.02.01.01.017</t>
  </si>
  <si>
    <t xml:space="preserve">MEDICAMENTOS E PRODUTOS PARA SAÚDE      </t>
  </si>
  <si>
    <t>3.4.02.01.01.018</t>
  </si>
  <si>
    <t>48715393.4.02.01.01.018</t>
  </si>
  <si>
    <t xml:space="preserve">TARIFA DE ÁGUA E ESGOTO                 </t>
  </si>
  <si>
    <t>3.4.02.01.01.019</t>
  </si>
  <si>
    <t>48715403.4.02.01.01.019</t>
  </si>
  <si>
    <t xml:space="preserve">TARIFA DE ENERGIA ELÉTRICA              </t>
  </si>
  <si>
    <t>3.4.02.01.01.020</t>
  </si>
  <si>
    <t>48715413.4.02.01.01.020</t>
  </si>
  <si>
    <t xml:space="preserve">TAXAS DIVERSAS                          </t>
  </si>
  <si>
    <t>3.4.02.01.01.021</t>
  </si>
  <si>
    <t>48715423.4.02.01.01.021</t>
  </si>
  <si>
    <t xml:space="preserve">TREINAMENTOS, CURSOS E QUALIFICAÇÃO     </t>
  </si>
  <si>
    <t>3.4.02.01.01.022</t>
  </si>
  <si>
    <t>48715433.4.02.01.01.022</t>
  </si>
  <si>
    <t xml:space="preserve">VESTUÁRIO, CAMA, MESA, BANHO E AFINS    </t>
  </si>
  <si>
    <t>3.4.02.01.01.023</t>
  </si>
  <si>
    <t>48715443.4.02.01.01.023</t>
  </si>
  <si>
    <t xml:space="preserve">VIAGENS E ESTADIAS                      </t>
  </si>
  <si>
    <t>3.4.02.01.01.024</t>
  </si>
  <si>
    <t>48715453.4.02.01.01.024</t>
  </si>
  <si>
    <t xml:space="preserve">UNIFORMES E CRAXAS                         </t>
  </si>
  <si>
    <t>3.4.02.01.01.025</t>
  </si>
  <si>
    <t>48715463.4.02.01.01.025</t>
  </si>
  <si>
    <t xml:space="preserve">XEROX E AUTENTICAÇÕES E IMPRESSÕES      </t>
  </si>
  <si>
    <t>(-) DEPESAS C/ SERVIÇOS PROFISSIONAIS</t>
  </si>
  <si>
    <t>3.4.02.01.02.001</t>
  </si>
  <si>
    <t>48715473.4.02.01.02.001</t>
  </si>
  <si>
    <t xml:space="preserve">ASSESSORIA CONTÁBIL E AUDITORIA  PJ     </t>
  </si>
  <si>
    <t>3.4.02.01.02.002</t>
  </si>
  <si>
    <t>48715483.4.02.01.02.002</t>
  </si>
  <si>
    <t xml:space="preserve">ASSESSORIA JURIDICA PJPF                </t>
  </si>
  <si>
    <t>3.4.02.01.02.003</t>
  </si>
  <si>
    <t>48715493.4.02.01.02.003</t>
  </si>
  <si>
    <t xml:space="preserve">ALIMENTAÇÃO E NUTRIÇÃO  PJ              </t>
  </si>
  <si>
    <t>3.4.02.01.02.004</t>
  </si>
  <si>
    <t>48715503.4.02.01.02.004</t>
  </si>
  <si>
    <t xml:space="preserve">DESPESAS COM SEGURANÇA DO TRABALHO      </t>
  </si>
  <si>
    <t>3.4.02.01.02.005</t>
  </si>
  <si>
    <t>48715513.4.02.01.02.005</t>
  </si>
  <si>
    <t xml:space="preserve">DESPESAS COM SERVIÇOS DE TI             </t>
  </si>
  <si>
    <t>3.4.02.01.02.006</t>
  </si>
  <si>
    <t>48715523.4.02.01.02.006</t>
  </si>
  <si>
    <t xml:space="preserve">LOCAÇÃO DE VEÍCULO                      </t>
  </si>
  <si>
    <t>3.4.02.01.02.007</t>
  </si>
  <si>
    <t>48715533.4.02.01.02.007</t>
  </si>
  <si>
    <t xml:space="preserve">LOCAÇÃO E TRANSPORTE DE PESSOAS         </t>
  </si>
  <si>
    <t>3.4.02.01.02.008</t>
  </si>
  <si>
    <t>48715543.4.02.01.02.008</t>
  </si>
  <si>
    <t xml:space="preserve">EXAMES LAB E INTERNAÇÕES HOSPITALARES   </t>
  </si>
  <si>
    <t>3.4.02.01.02.009</t>
  </si>
  <si>
    <t>48715553.4.02.01.02.009</t>
  </si>
  <si>
    <t xml:space="preserve">MEDICINA DO TRABALHO                    </t>
  </si>
  <si>
    <t>3.4.02.01.02.010</t>
  </si>
  <si>
    <t>48715563.4.02.01.02.010</t>
  </si>
  <si>
    <t xml:space="preserve">OUTROS SERVIÇOS PRESTADOS POR TERCEIROS </t>
  </si>
  <si>
    <t>3.4.02.01.02.011</t>
  </si>
  <si>
    <t>48715573.4.02.01.02.011</t>
  </si>
  <si>
    <t xml:space="preserve">SEGURANÇA E VIGILANCIA  PJ              </t>
  </si>
  <si>
    <t>3.4.02.01.02.012</t>
  </si>
  <si>
    <t>48715583.4.02.01.02.012</t>
  </si>
  <si>
    <t xml:space="preserve">SERVIÇO DE MANUT PREVENTIVA E CORRETIVA </t>
  </si>
  <si>
    <t>(-) DESPESAS COM IMOVEL</t>
  </si>
  <si>
    <t>3.4.02.01.03.001</t>
  </si>
  <si>
    <t>48715593.4.02.01.03.001</t>
  </si>
  <si>
    <t xml:space="preserve">ALUGUEL DE IMÓVEIS                      </t>
  </si>
  <si>
    <t>3.4.02.01.03.002</t>
  </si>
  <si>
    <t>48715603.4.02.01.03.002</t>
  </si>
  <si>
    <t xml:space="preserve">CONSERVAÇÃO DE IMÓVEIS REFORM EM GERAL  </t>
  </si>
  <si>
    <t>3.4.02.01.03.003</t>
  </si>
  <si>
    <t>48715613.4.02.01.03.003</t>
  </si>
  <si>
    <t xml:space="preserve">CONSERVAÇÃO DE INSTALAÇÕES              </t>
  </si>
  <si>
    <t>(-)DESPESAS COM COMUNICAÇÃO</t>
  </si>
  <si>
    <t>3.4.02.01.04.001</t>
  </si>
  <si>
    <t>48715623.4.02.01.04.001</t>
  </si>
  <si>
    <t>DESPESAS COM COMUNICAÇÃO E DIVULGAÇÃO</t>
  </si>
  <si>
    <t>(-) DESPESAS COM TI</t>
  </si>
  <si>
    <t>3.4.02.01.05.001</t>
  </si>
  <si>
    <t>48715633.4.02.01.05.001</t>
  </si>
  <si>
    <t xml:space="preserve">COMPUTADORES E PERIFÉRICOS              </t>
  </si>
  <si>
    <t>3.4.02.01.05.002</t>
  </si>
  <si>
    <t>48715643.4.02.01.05.002</t>
  </si>
  <si>
    <t xml:space="preserve">DESPESAS COM LICENÇA DE SOFTWARE        </t>
  </si>
  <si>
    <t>3.4.02.01.05.003</t>
  </si>
  <si>
    <t>48715653.4.02.01.05.003</t>
  </si>
  <si>
    <t xml:space="preserve">DESPESA USO PLAT SISTEMAS E HOSP DIGITA </t>
  </si>
  <si>
    <t>3.4.02.01.05.004</t>
  </si>
  <si>
    <t>48715663.4.02.01.05.004</t>
  </si>
  <si>
    <t xml:space="preserve">MANUTENÇÃO EQUIPAMENTO DE INFORMATICA   </t>
  </si>
  <si>
    <t>3.4.02.01.05.005</t>
  </si>
  <si>
    <t>48715673.4.02.01.05.005</t>
  </si>
  <si>
    <t xml:space="preserve">TELEFONE E INTERNET                        </t>
  </si>
  <si>
    <t>(-) DESPESAS COM MATERIAIS</t>
  </si>
  <si>
    <t>3.4.02.01.06.001</t>
  </si>
  <si>
    <t>48715683.4.02.01.06.001</t>
  </si>
  <si>
    <t xml:space="preserve">MATERIAL DE EXPEDIENTE/ESCRITÓRIO       </t>
  </si>
  <si>
    <t>3.4.02.01.06.002</t>
  </si>
  <si>
    <t>48715693.4.02.01.06.002</t>
  </si>
  <si>
    <t>MATERIAL DE HIGIENE E LIMPEZA</t>
  </si>
  <si>
    <t>3.4.02.01.06.003</t>
  </si>
  <si>
    <t>48715703.4.02.01.06.003</t>
  </si>
  <si>
    <t xml:space="preserve">MATERIAL DE USO E CONSUMO           </t>
  </si>
  <si>
    <t>3.4.02.01.06.004</t>
  </si>
  <si>
    <t>48715713.4.02.01.06.004</t>
  </si>
  <si>
    <t xml:space="preserve">MATERIAL ESPORTIVO   </t>
  </si>
  <si>
    <t>(-) DESPESAS FINANCEIRAS</t>
  </si>
  <si>
    <t>3.6.02.01.02.001</t>
  </si>
  <si>
    <t>48715753.6.02.01.02.001</t>
  </si>
  <si>
    <t>JUROS PAGOS OU INCORRIDOS</t>
  </si>
  <si>
    <t>3.6.02.01.02.004</t>
  </si>
  <si>
    <t>48715783.6.02.01.02.004</t>
  </si>
  <si>
    <t xml:space="preserve">DESPESAS BANCÁRIAS                    </t>
  </si>
  <si>
    <t>48717783.6.02.01.02.004</t>
  </si>
  <si>
    <t>3.6.02.01.02.005</t>
  </si>
  <si>
    <t>48715793.6.02.01.02.005</t>
  </si>
  <si>
    <t xml:space="preserve">IRRF S APLICAÇÕES FINANC FUNDOS       </t>
  </si>
  <si>
    <t>48717793.6.02.01.02.005</t>
  </si>
  <si>
    <t>3.6.02.01.02.007</t>
  </si>
  <si>
    <t>48715813.6.02.01.02.007</t>
  </si>
  <si>
    <t xml:space="preserve">IOF S APLICAÇÕES FINANC FUNDOS     </t>
  </si>
  <si>
    <t>48717813.6.02.01.02.007</t>
  </si>
  <si>
    <t>3.6.02.01.02.009</t>
  </si>
  <si>
    <t>48715833.6.02.01.02.009</t>
  </si>
  <si>
    <t xml:space="preserve">MULTAS/ENCARGOS PAG OU INCORRIDOS   </t>
  </si>
  <si>
    <t>(-) IMPOSTOS, TAXAS E CONTRIBUIÇÕES</t>
  </si>
  <si>
    <t>3.4.03.01.01.001</t>
  </si>
  <si>
    <t>48715723.4.03.01.01.001</t>
  </si>
  <si>
    <t>IMPOSTOS/TAXAS/CONTRIB MUNICIPAIS</t>
  </si>
  <si>
    <t>3.4.03.01.01.002</t>
  </si>
  <si>
    <t>48715733.4.03.01.01.002</t>
  </si>
  <si>
    <t>IMPOSTOS/TAXAS/CONTRIB ESTADUAIS</t>
  </si>
  <si>
    <t>3.4.03.01.01.003</t>
  </si>
  <si>
    <t>48715743.4.03.01.01.003</t>
  </si>
  <si>
    <t>IMPOSTO/TAXAS/CONTRIB FEDERAIS</t>
  </si>
  <si>
    <t>OUTRAS RECEITAS NÃO OPERACIONAIS</t>
  </si>
  <si>
    <t>4.11.01.00.00.001</t>
  </si>
  <si>
    <t>487151124.11.01.00.00.001</t>
  </si>
  <si>
    <t>REEMBOLSO DE DESPESAS</t>
  </si>
  <si>
    <t>487171124.11.01.00.00.001</t>
  </si>
  <si>
    <t>4.5.01.00.00.002</t>
  </si>
  <si>
    <t>48715994.5.01.00.00.002</t>
  </si>
  <si>
    <t>TRANSF. ENTRE CONTAS MESMA TITULARIDADE C/C: 48.715-5 - CRÉDITO</t>
  </si>
  <si>
    <t>4.6.01.00.00.002</t>
  </si>
  <si>
    <t>487171004.6.01.00.00.002</t>
  </si>
  <si>
    <t>TRANSF. ENTRE CONTAS MESMA TITULARIDADE C/C 48.717-1 - CRÉDITO</t>
  </si>
  <si>
    <t>4.8.01.00.00.003</t>
  </si>
  <si>
    <t>487151144.8.01.00.00.003</t>
  </si>
  <si>
    <t>RESSARCIMENTO DE PGTO FEITO ERRONEAMENTE</t>
  </si>
  <si>
    <t>OUTRAS DESPESAS NÃO OPERACIONAIS</t>
  </si>
  <si>
    <t>4.5.01.00.00.001</t>
  </si>
  <si>
    <t>48715974.5.01.00.00.001</t>
  </si>
  <si>
    <t>TRANSF. ENTRE CONTAS MESMA TITULARIDADE C/C: 48.715-5 - DEBITO</t>
  </si>
  <si>
    <t>4.6.01.00.00.001</t>
  </si>
  <si>
    <t>48717984.6.01.00.00.001</t>
  </si>
  <si>
    <t>TRANSF. ENTRE CONTAS MESMA TITULARIDADE C/C 48.717-1 - DEBITO</t>
  </si>
  <si>
    <t>4.8.01.00.00.001</t>
  </si>
  <si>
    <t>487151044.8.01.00.00.001</t>
  </si>
  <si>
    <t>VALOR DO RATEIO (3%, CONFORME § 3º ART 7 DA LEI ESTADUAL 15.503/2015)</t>
  </si>
  <si>
    <t>4.8.01.00.00.002</t>
  </si>
  <si>
    <t>487151054.8.01.00.00.002</t>
  </si>
  <si>
    <t>REF. A DEVOLUÇÃO DE PGTO INDEVIDO</t>
  </si>
  <si>
    <t>4.9.01.00.00.001</t>
  </si>
  <si>
    <t>487151064.9.01.00.00.001</t>
  </si>
  <si>
    <t>REF. PGTO FGTS/INSS/IRPF S/FOLHA - TRANSF. CONTA MESMA TITULARIDADE</t>
  </si>
  <si>
    <t>487171064.9.01.00.00.001</t>
  </si>
  <si>
    <t>4.9.01.00.00.002</t>
  </si>
  <si>
    <t>487151074.9.01.00.00.002</t>
  </si>
  <si>
    <t>REF. PGTO FGTS EMPREST. CONSIGNADO - TRANSF. CONTA MESMA TITULARIDADE</t>
  </si>
  <si>
    <t>4.9.01.00.00.003</t>
  </si>
  <si>
    <t>487151084.9.01.00.00.003</t>
  </si>
  <si>
    <t>REF. PGTO FÉRIAS - FGTS/INSS/IRPF S/FOLHA - TRANSF. CONTA MESMA TITULARIDADE</t>
  </si>
  <si>
    <t>4.9.01.00.00.004</t>
  </si>
  <si>
    <t>487151094.9.01.00.00.004</t>
  </si>
  <si>
    <t>REF. PGTO 13º SAL. - FGTS/INSS/IRPF S/FOLHA - TRANSF. CONTA MESMA TITULARIDADE</t>
  </si>
  <si>
    <t>4.9.01.00.00.005</t>
  </si>
  <si>
    <t>487151104.9.01.00.00.005</t>
  </si>
  <si>
    <t>REF. TRANSF. PROVISÕES (13º SAL, FÉRIAS, 1/3 FÉRIAS, FGTS/INSS (13º SAL, FÉRIAS E 1/3 FÉRIAS), MULTA 40%</t>
  </si>
  <si>
    <t>APLICAÇÃO FINANCEIRA - CRÉDITO</t>
  </si>
  <si>
    <t>4.3.01.00.00.001</t>
  </si>
  <si>
    <t>48715954.3.01.00.00.001</t>
  </si>
  <si>
    <t>REF. RENDIMENTO BRUTO APLICAÇÃO FINANCEIRA</t>
  </si>
  <si>
    <t>4.4.01.00.00.001</t>
  </si>
  <si>
    <t>48717964.4.01.00.00.001</t>
  </si>
  <si>
    <t>4.1.01.00.00.002</t>
  </si>
  <si>
    <t>48715884.1.01.00.00.002</t>
  </si>
  <si>
    <t>REF. APLICAÇÃO FINANCEIRA CREDITANDO C/A: 48.715</t>
  </si>
  <si>
    <t>4.1.01.00.00.004</t>
  </si>
  <si>
    <t>48717904.1.01.00.00.004</t>
  </si>
  <si>
    <t>REF. APLICAÇÃO FINANCEIRA CREDITANDO C/A: 48.717</t>
  </si>
  <si>
    <t>4.2.01.00.00.002</t>
  </si>
  <si>
    <t>48715924.2.01.00.00.002</t>
  </si>
  <si>
    <t>REF. A RESGATE APLICAÇAO CREDITANDO C/C: 48.715</t>
  </si>
  <si>
    <t>4.2.01.00.00.004</t>
  </si>
  <si>
    <t>48717944.2.01.00.00.004</t>
  </si>
  <si>
    <t>REF. A RESGATE APLICAÇAO CREDITANDO C/C: 48.717</t>
  </si>
  <si>
    <t>APLICAÇÃO FINANCEIRA - DEBITO</t>
  </si>
  <si>
    <t>4.1.01.00.00.001</t>
  </si>
  <si>
    <t>48715874.1.01.00.00.001</t>
  </si>
  <si>
    <t>REF. APLICAÇÃO FINANCEIRA DEBITANDO C/C: 48.715</t>
  </si>
  <si>
    <t>4.1.01.00.00.003</t>
  </si>
  <si>
    <t>48717894.1.01.00.00.003</t>
  </si>
  <si>
    <t>REF. APLICAÇÃO FINANCEIRA DEBITANDO C/C: 48.717</t>
  </si>
  <si>
    <t>4.2.01.00.00.001</t>
  </si>
  <si>
    <t>48715914.2.01.00.00.001</t>
  </si>
  <si>
    <t>REF. A RESGATE APLICAÇÃO DEBITANDO C/A: 48.715</t>
  </si>
  <si>
    <t>4.2.01.00.00.003</t>
  </si>
  <si>
    <t>48717934.2.01.00.00.003</t>
  </si>
  <si>
    <t>REF. A RESGATE APLICAÇÃO DEBITANDO C/A: 48.717</t>
  </si>
  <si>
    <t>TOTAL DE ENTRADAS</t>
  </si>
  <si>
    <t>TOTAL DE SAÍDAS</t>
  </si>
  <si>
    <t>SALDO BANCÁRIO FINAL C/C: 48.715-5</t>
  </si>
  <si>
    <t>SALDO BANCÁRIO FINAL C/C: 48.717-1</t>
  </si>
  <si>
    <t>SALDO INICIAL 07/2023</t>
  </si>
  <si>
    <t>SALDO INICIAL CAIXA</t>
  </si>
  <si>
    <t>SALDO INICIAL CAIXA SUPRIMENTO</t>
  </si>
  <si>
    <t>SALDO INICIAL APLICAÇÕES</t>
  </si>
  <si>
    <t>SALTO TOTAL</t>
  </si>
  <si>
    <t>SALDO BANCÁRIO TOTAL</t>
  </si>
  <si>
    <t>____________________________________</t>
  </si>
  <si>
    <t>JOSÉ FERREIRA CÔRTE</t>
  </si>
  <si>
    <t>PRESIDENTE FAMI - FUNDAÇÃO DE ASSITÊNCIA AO MENOR INHUMENSE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</si>
</sst>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[$-416]dddd"/>
    <numFmt numFmtId="165" formatCode="_(* #,##0.00_);_(* \(#,##0.00\);_(* &quot;-&quot;??_);_(@_)"/>
    <numFmt numFmtId="166" formatCode="_(* #,##0_);_(* \(#,##0\);_(* \-??_);_(@_)"/>
    <numFmt numFmtId="167" formatCode="_(&quot;R$&quot;* #,##0.00_);_(&quot;R$&quot;* \(#,##0.00\);_(&quot;R$&quot;* \-??_);_(@_)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2"/>
      <name val="Calibri"/>
      <family val="2"/>
      <scheme val="minor"/>
    </font>
    <font>
      <b/>
      <sz val="24"/>
      <color rgb="FF002060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12"/>
      <color theme="1"/>
      <name val="Arial"/>
      <family val="2"/>
    </font>
    <font>
      <sz val="10"/>
      <color rgb="FF262626"/>
      <name val="Calibri"/>
      <family val="2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21"/>
      </patternFill>
    </fill>
    <fill>
      <patternFill patternType="solid">
        <fgColor theme="0" tint="-0.34998626667073579"/>
        <bgColor indexed="64"/>
      </patternFill>
    </fill>
  </fills>
  <borders count="2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/>
      <bottom style="thin">
        <color theme="0" tint="-0.249977111117893"/>
      </bottom>
      <diagonal/>
    </border>
    <border>
      <left style="medium">
        <color theme="0" tint="-0.14996795556505021"/>
      </left>
      <right/>
      <top style="thin">
        <color indexed="64"/>
      </top>
      <bottom style="double">
        <color indexed="64"/>
      </bottom>
      <diagonal/>
    </border>
    <border>
      <left style="medium">
        <color theme="0" tint="-0.14993743705557422"/>
      </left>
      <right style="medium">
        <color theme="0" tint="-0.14993743705557422"/>
      </right>
      <top style="thin">
        <color indexed="64"/>
      </top>
      <bottom style="double">
        <color indexed="64"/>
      </bottom>
      <diagonal/>
    </border>
    <border>
      <left style="medium">
        <color theme="0" tint="-0.14993743705557422"/>
      </left>
      <right style="medium">
        <color theme="0" tint="-0.14993743705557422"/>
      </right>
      <top/>
      <bottom/>
      <diagonal/>
    </border>
    <border>
      <left style="medium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8764000366222"/>
      </left>
      <right style="medium">
        <color theme="0" tint="-0.14993743705557422"/>
      </right>
      <top style="thin">
        <color theme="0" tint="-0.1498764000366222"/>
      </top>
      <bottom style="thin">
        <color theme="0" tint="-0.1498764000366222"/>
      </bottom>
      <diagonal/>
    </border>
    <border>
      <left/>
      <right style="medium">
        <color theme="0" tint="-0.14993743705557422"/>
      </right>
      <top/>
      <bottom/>
      <diagonal/>
    </border>
    <border>
      <left style="medium">
        <color rgb="FFD8D8D8"/>
      </left>
      <right/>
      <top/>
      <bottom style="thin">
        <color rgb="FFD8D8D8"/>
      </bottom>
      <diagonal/>
    </border>
    <border>
      <left/>
      <right style="medium">
        <color theme="0" tint="-0.14993743705557422"/>
      </right>
      <top/>
      <bottom style="thin">
        <color theme="0" tint="-0.14996795556505021"/>
      </bottom>
      <diagonal/>
    </border>
    <border>
      <left style="medium">
        <color rgb="FFD8D8D8"/>
      </left>
      <right/>
      <top style="thin">
        <color rgb="FFD8D8D8"/>
      </top>
      <bottom style="thin">
        <color rgb="FFD8D8D8"/>
      </bottom>
      <diagonal/>
    </border>
    <border>
      <left/>
      <right/>
      <top/>
      <bottom style="thin">
        <color rgb="FFD8D8D8"/>
      </bottom>
      <diagonal/>
    </border>
    <border>
      <left/>
      <right/>
      <top/>
      <bottom style="thin">
        <color theme="0" tint="-0.14996795556505021"/>
      </bottom>
      <diagonal/>
    </border>
    <border>
      <left style="medium">
        <color theme="0" tint="-0.14996795556505021"/>
      </left>
      <right/>
      <top/>
      <bottom/>
      <diagonal/>
    </border>
    <border>
      <left style="thin">
        <color theme="0" tint="-0.1498764000366222"/>
      </left>
      <right style="medium">
        <color theme="0" tint="-0.14993743705557422"/>
      </right>
      <top/>
      <bottom/>
      <diagonal/>
    </border>
    <border>
      <left style="thin">
        <color theme="0" tint="-0.14990691854609822"/>
      </left>
      <right style="thin">
        <color theme="0" tint="-0.14990691854609822"/>
      </right>
      <top style="thin">
        <color theme="0" tint="-0.14990691854609822"/>
      </top>
      <bottom style="thin">
        <color theme="0" tint="-0.14990691854609822"/>
      </bottom>
      <diagonal/>
    </border>
    <border>
      <left style="medium">
        <color rgb="FFD8D8D8"/>
      </left>
      <right/>
      <top style="thin">
        <color rgb="FFD8D8D8"/>
      </top>
      <bottom/>
      <diagonal/>
    </border>
    <border>
      <left style="medium">
        <color theme="0" tint="-0.14993743705557422"/>
      </left>
      <right style="medium">
        <color theme="0" tint="-0.14993743705557422"/>
      </right>
      <top style="medium">
        <color theme="0" tint="-0.14993743705557422"/>
      </top>
      <bottom/>
      <diagonal/>
    </border>
    <border>
      <left/>
      <right style="hair">
        <color indexed="8"/>
      </right>
      <top/>
      <bottom style="thin">
        <color theme="0"/>
      </bottom>
      <diagonal/>
    </border>
    <border>
      <left/>
      <right style="hair">
        <color indexed="8"/>
      </right>
      <top style="thin">
        <color theme="0"/>
      </top>
      <bottom style="thin">
        <color theme="0"/>
      </bottom>
      <diagonal/>
    </border>
    <border>
      <left/>
      <right/>
      <top/>
      <bottom style="double">
        <color indexed="64"/>
      </bottom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0" fontId="16" fillId="0" borderId="0"/>
  </cellStyleXfs>
  <cellXfs count="80">
    <xf numFmtId="0" fontId="0" fillId="0" borderId="0" xfId="0"/>
    <xf numFmtId="0" fontId="1" fillId="0" borderId="0" xfId="3" applyFont="1" applyAlignment="1">
      <alignment vertical="center"/>
    </xf>
    <xf numFmtId="0" fontId="4" fillId="0" borderId="0" xfId="3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2" borderId="0" xfId="3" applyFont="1" applyFill="1" applyAlignment="1">
      <alignment horizontal="left" vertical="top" wrapText="1"/>
    </xf>
    <xf numFmtId="0" fontId="2" fillId="0" borderId="0" xfId="3" applyFont="1" applyAlignment="1">
      <alignment vertical="center"/>
    </xf>
    <xf numFmtId="44" fontId="1" fillId="0" borderId="0" xfId="2" applyFont="1" applyAlignment="1">
      <alignment vertical="center"/>
    </xf>
    <xf numFmtId="0" fontId="7" fillId="0" borderId="0" xfId="3" applyFont="1" applyAlignment="1">
      <alignment vertical="center"/>
    </xf>
    <xf numFmtId="0" fontId="5" fillId="2" borderId="0" xfId="3" applyFont="1" applyFill="1" applyAlignment="1">
      <alignment vertical="top"/>
    </xf>
    <xf numFmtId="164" fontId="8" fillId="0" borderId="0" xfId="3" applyNumberFormat="1" applyFont="1" applyAlignment="1">
      <alignment horizontal="center" vertical="center"/>
    </xf>
    <xf numFmtId="164" fontId="9" fillId="0" borderId="0" xfId="3" applyNumberFormat="1" applyFont="1" applyAlignment="1">
      <alignment vertical="center"/>
    </xf>
    <xf numFmtId="164" fontId="9" fillId="0" borderId="0" xfId="3" applyNumberFormat="1" applyFont="1" applyAlignment="1">
      <alignment horizontal="center" vertical="center"/>
    </xf>
    <xf numFmtId="0" fontId="10" fillId="2" borderId="0" xfId="3" applyFont="1" applyFill="1" applyAlignment="1">
      <alignment horizontal="left" vertical="center" wrapText="1"/>
    </xf>
    <xf numFmtId="49" fontId="8" fillId="3" borderId="1" xfId="3" applyNumberFormat="1" applyFont="1" applyFill="1" applyBorder="1" applyAlignment="1">
      <alignment horizontal="center" vertical="center"/>
    </xf>
    <xf numFmtId="49" fontId="8" fillId="3" borderId="0" xfId="3" applyNumberFormat="1" applyFont="1" applyFill="1" applyAlignment="1">
      <alignment horizontal="center" vertical="center"/>
    </xf>
    <xf numFmtId="14" fontId="8" fillId="0" borderId="0" xfId="3" applyNumberFormat="1" applyFont="1" applyAlignment="1">
      <alignment horizontal="center" vertical="center"/>
    </xf>
    <xf numFmtId="14" fontId="8" fillId="3" borderId="2" xfId="3" applyNumberFormat="1" applyFont="1" applyFill="1" applyBorder="1" applyAlignment="1">
      <alignment horizontal="center" vertical="center"/>
    </xf>
    <xf numFmtId="0" fontId="3" fillId="0" borderId="0" xfId="3" applyAlignment="1">
      <alignment vertical="center"/>
    </xf>
    <xf numFmtId="0" fontId="11" fillId="4" borderId="3" xfId="3" applyFont="1" applyFill="1" applyBorder="1" applyAlignment="1">
      <alignment vertical="center"/>
    </xf>
    <xf numFmtId="165" fontId="11" fillId="4" borderId="4" xfId="4" applyFont="1" applyFill="1" applyBorder="1" applyAlignment="1">
      <alignment horizontal="right" vertical="center"/>
    </xf>
    <xf numFmtId="165" fontId="11" fillId="0" borderId="5" xfId="4" applyFont="1" applyFill="1" applyBorder="1" applyAlignment="1">
      <alignment horizontal="right" vertical="center"/>
    </xf>
    <xf numFmtId="0" fontId="11" fillId="0" borderId="0" xfId="3" applyFont="1" applyAlignment="1">
      <alignment vertical="center"/>
    </xf>
    <xf numFmtId="165" fontId="11" fillId="0" borderId="0" xfId="4" applyFont="1" applyFill="1" applyBorder="1" applyAlignment="1">
      <alignment horizontal="right" vertical="center"/>
    </xf>
    <xf numFmtId="0" fontId="12" fillId="0" borderId="0" xfId="3" applyFont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4" fillId="0" borderId="0" xfId="3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1" fillId="5" borderId="6" xfId="3" applyFont="1" applyFill="1" applyBorder="1" applyAlignment="1">
      <alignment horizontal="left" vertical="center"/>
    </xf>
    <xf numFmtId="165" fontId="11" fillId="5" borderId="7" xfId="4" applyFont="1" applyFill="1" applyBorder="1" applyAlignment="1">
      <alignment horizontal="right" vertical="center"/>
    </xf>
    <xf numFmtId="165" fontId="11" fillId="0" borderId="8" xfId="4" applyFont="1" applyFill="1" applyBorder="1" applyAlignment="1">
      <alignment horizontal="right" vertical="center"/>
    </xf>
    <xf numFmtId="3" fontId="4" fillId="0" borderId="0" xfId="3" applyNumberFormat="1" applyFont="1" applyAlignment="1">
      <alignment horizontal="center" vertical="center"/>
    </xf>
    <xf numFmtId="0" fontId="17" fillId="6" borderId="9" xfId="5" applyFont="1" applyFill="1" applyBorder="1" applyAlignment="1">
      <alignment horizontal="left" vertical="center" indent="1"/>
    </xf>
    <xf numFmtId="165" fontId="0" fillId="0" borderId="10" xfId="4" applyFont="1" applyFill="1" applyBorder="1" applyAlignment="1">
      <alignment horizontal="right" vertical="center"/>
    </xf>
    <xf numFmtId="165" fontId="1" fillId="0" borderId="8" xfId="4" applyFont="1" applyFill="1" applyBorder="1" applyAlignment="1">
      <alignment horizontal="right" vertical="center"/>
    </xf>
    <xf numFmtId="165" fontId="2" fillId="0" borderId="10" xfId="4" applyFont="1" applyFill="1" applyBorder="1" applyAlignment="1">
      <alignment horizontal="right" vertical="center"/>
    </xf>
    <xf numFmtId="0" fontId="17" fillId="6" borderId="11" xfId="5" applyFont="1" applyFill="1" applyBorder="1" applyAlignment="1">
      <alignment horizontal="left" vertical="center" indent="1"/>
    </xf>
    <xf numFmtId="0" fontId="17" fillId="6" borderId="12" xfId="5" applyFont="1" applyFill="1" applyBorder="1" applyAlignment="1">
      <alignment horizontal="left" vertical="center"/>
    </xf>
    <xf numFmtId="165" fontId="1" fillId="0" borderId="13" xfId="4" applyFont="1" applyFill="1" applyBorder="1" applyAlignment="1">
      <alignment horizontal="right" vertical="center"/>
    </xf>
    <xf numFmtId="165" fontId="1" fillId="0" borderId="0" xfId="4" applyFont="1" applyFill="1" applyBorder="1" applyAlignment="1">
      <alignment horizontal="right" vertical="center"/>
    </xf>
    <xf numFmtId="0" fontId="11" fillId="7" borderId="14" xfId="3" applyFont="1" applyFill="1" applyBorder="1" applyAlignment="1">
      <alignment vertical="center"/>
    </xf>
    <xf numFmtId="165" fontId="11" fillId="7" borderId="7" xfId="4" applyFont="1" applyFill="1" applyBorder="1" applyAlignment="1">
      <alignment horizontal="right" vertical="center"/>
    </xf>
    <xf numFmtId="165" fontId="11" fillId="0" borderId="15" xfId="4" applyFont="1" applyFill="1" applyBorder="1" applyAlignment="1">
      <alignment horizontal="right" vertical="center"/>
    </xf>
    <xf numFmtId="0" fontId="8" fillId="8" borderId="16" xfId="3" applyFont="1" applyFill="1" applyBorder="1" applyAlignment="1">
      <alignment horizontal="left" vertical="center" indent="1"/>
    </xf>
    <xf numFmtId="165" fontId="18" fillId="8" borderId="7" xfId="4" applyFont="1" applyFill="1" applyBorder="1" applyAlignment="1">
      <alignment horizontal="right" vertical="center"/>
    </xf>
    <xf numFmtId="0" fontId="17" fillId="6" borderId="11" xfId="5" applyFont="1" applyFill="1" applyBorder="1" applyAlignment="1">
      <alignment horizontal="left" vertical="center" indent="2"/>
    </xf>
    <xf numFmtId="44" fontId="1" fillId="0" borderId="0" xfId="2" applyAlignment="1">
      <alignment vertical="center"/>
    </xf>
    <xf numFmtId="0" fontId="19" fillId="0" borderId="0" xfId="3" applyFont="1" applyAlignment="1">
      <alignment horizontal="center" vertical="center"/>
    </xf>
    <xf numFmtId="165" fontId="18" fillId="0" borderId="15" xfId="4" applyFont="1" applyFill="1" applyBorder="1" applyAlignment="1">
      <alignment horizontal="right" vertical="center"/>
    </xf>
    <xf numFmtId="0" fontId="17" fillId="6" borderId="9" xfId="5" applyFont="1" applyFill="1" applyBorder="1" applyAlignment="1">
      <alignment horizontal="left" vertical="center" indent="2"/>
    </xf>
    <xf numFmtId="0" fontId="17" fillId="6" borderId="17" xfId="5" applyFont="1" applyFill="1" applyBorder="1" applyAlignment="1">
      <alignment horizontal="left" vertical="center" indent="2"/>
    </xf>
    <xf numFmtId="0" fontId="17" fillId="0" borderId="0" xfId="5" applyFont="1" applyAlignment="1">
      <alignment horizontal="left" vertical="center"/>
    </xf>
    <xf numFmtId="0" fontId="11" fillId="5" borderId="16" xfId="3" applyFont="1" applyFill="1" applyBorder="1" applyAlignment="1">
      <alignment horizontal="left" vertical="center"/>
    </xf>
    <xf numFmtId="0" fontId="17" fillId="0" borderId="9" xfId="5" applyFont="1" applyBorder="1" applyAlignment="1">
      <alignment horizontal="left" vertical="center" indent="2"/>
    </xf>
    <xf numFmtId="165" fontId="3" fillId="0" borderId="8" xfId="4" applyFont="1" applyFill="1" applyBorder="1" applyAlignment="1">
      <alignment horizontal="right" vertical="center"/>
    </xf>
    <xf numFmtId="0" fontId="17" fillId="6" borderId="0" xfId="5" applyFont="1" applyFill="1" applyAlignment="1">
      <alignment horizontal="left" vertical="center"/>
    </xf>
    <xf numFmtId="165" fontId="3" fillId="9" borderId="8" xfId="4" applyFont="1" applyFill="1" applyBorder="1" applyAlignment="1">
      <alignment horizontal="right" vertical="center"/>
    </xf>
    <xf numFmtId="165" fontId="20" fillId="9" borderId="8" xfId="4" applyFont="1" applyFill="1" applyBorder="1" applyAlignment="1">
      <alignment horizontal="right" vertical="center"/>
    </xf>
    <xf numFmtId="0" fontId="11" fillId="10" borderId="0" xfId="3" applyFont="1" applyFill="1" applyAlignment="1">
      <alignment horizontal="left" vertical="center"/>
    </xf>
    <xf numFmtId="165" fontId="11" fillId="10" borderId="18" xfId="4" applyFont="1" applyFill="1" applyBorder="1" applyAlignment="1">
      <alignment horizontal="right" vertical="center"/>
    </xf>
    <xf numFmtId="0" fontId="8" fillId="0" borderId="0" xfId="3" applyFont="1" applyAlignment="1">
      <alignment horizontal="center" vertical="center"/>
    </xf>
    <xf numFmtId="44" fontId="3" fillId="0" borderId="0" xfId="2" applyFont="1" applyAlignment="1">
      <alignment vertical="center"/>
    </xf>
    <xf numFmtId="0" fontId="21" fillId="0" borderId="0" xfId="3" applyFont="1" applyAlignment="1">
      <alignment vertical="center"/>
    </xf>
    <xf numFmtId="165" fontId="21" fillId="0" borderId="8" xfId="4" applyFont="1" applyFill="1" applyBorder="1" applyAlignment="1">
      <alignment horizontal="right" vertical="center"/>
    </xf>
    <xf numFmtId="43" fontId="1" fillId="0" borderId="0" xfId="3" applyNumberFormat="1" applyFont="1" applyAlignment="1">
      <alignment vertical="center"/>
    </xf>
    <xf numFmtId="0" fontId="22" fillId="0" borderId="0" xfId="3" applyFont="1" applyAlignment="1">
      <alignment vertical="center"/>
    </xf>
    <xf numFmtId="0" fontId="11" fillId="10" borderId="6" xfId="3" applyFont="1" applyFill="1" applyBorder="1" applyAlignment="1">
      <alignment horizontal="left" vertical="center"/>
    </xf>
    <xf numFmtId="0" fontId="11" fillId="11" borderId="3" xfId="3" applyFont="1" applyFill="1" applyBorder="1" applyAlignment="1">
      <alignment vertical="center"/>
    </xf>
    <xf numFmtId="165" fontId="11" fillId="11" borderId="4" xfId="4" applyFont="1" applyFill="1" applyBorder="1" applyAlignment="1">
      <alignment horizontal="right" vertical="center"/>
    </xf>
    <xf numFmtId="0" fontId="11" fillId="12" borderId="3" xfId="3" applyFont="1" applyFill="1" applyBorder="1" applyAlignment="1">
      <alignment vertical="center"/>
    </xf>
    <xf numFmtId="165" fontId="11" fillId="12" borderId="4" xfId="4" applyFont="1" applyFill="1" applyBorder="1" applyAlignment="1">
      <alignment horizontal="right" vertical="center"/>
    </xf>
    <xf numFmtId="0" fontId="2" fillId="0" borderId="0" xfId="3" applyFont="1" applyAlignment="1">
      <alignment horizontal="center" vertical="center"/>
    </xf>
    <xf numFmtId="166" fontId="18" fillId="13" borderId="19" xfId="1" applyNumberFormat="1" applyFont="1" applyFill="1" applyBorder="1" applyAlignment="1">
      <alignment horizontal="left" indent="1"/>
    </xf>
    <xf numFmtId="166" fontId="18" fillId="13" borderId="20" xfId="1" applyNumberFormat="1" applyFont="1" applyFill="1" applyBorder="1" applyAlignment="1">
      <alignment horizontal="left" indent="1"/>
    </xf>
    <xf numFmtId="166" fontId="18" fillId="14" borderId="21" xfId="1" applyNumberFormat="1" applyFont="1" applyFill="1" applyBorder="1"/>
    <xf numFmtId="166" fontId="18" fillId="0" borderId="0" xfId="1" applyNumberFormat="1" applyFont="1"/>
    <xf numFmtId="0" fontId="23" fillId="0" borderId="0" xfId="0" applyFont="1" applyProtection="1">
      <protection locked="0"/>
    </xf>
    <xf numFmtId="44" fontId="1" fillId="0" borderId="0" xfId="3" applyNumberFormat="1" applyFont="1" applyAlignment="1">
      <alignment vertical="center"/>
    </xf>
    <xf numFmtId="44" fontId="1" fillId="0" borderId="0" xfId="2" applyBorder="1" applyAlignment="1">
      <alignment vertical="center"/>
    </xf>
    <xf numFmtId="0" fontId="22" fillId="0" borderId="0" xfId="3" applyFont="1" applyAlignment="1">
      <alignment horizontal="center" vertical="center"/>
    </xf>
    <xf numFmtId="167" fontId="1" fillId="0" borderId="0" xfId="3" applyNumberFormat="1" applyFont="1" applyAlignment="1">
      <alignment vertical="center"/>
    </xf>
  </cellXfs>
  <cellStyles count="6">
    <cellStyle name="Moeda" xfId="2" builtinId="4"/>
    <cellStyle name="Normal" xfId="0" builtinId="0"/>
    <cellStyle name="Normal 11" xfId="3" xr:uid="{EEC84159-2645-4A1C-8AB6-7E8267F683E6}"/>
    <cellStyle name="Normal 8 2" xfId="5" xr:uid="{3AA1CF20-CC97-44FC-8953-91A34ED999B8}"/>
    <cellStyle name="Vírgula" xfId="1" builtinId="3"/>
    <cellStyle name="Vírgula 12" xfId="4" xr:uid="{C0D51114-CCCA-41CD-B7C1-2D7B60C9857E}"/>
  </cellStyles>
  <dxfs count="1"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588856</xdr:colOff>
      <xdr:row>1</xdr:row>
      <xdr:rowOff>86674</xdr:rowOff>
    </xdr:from>
    <xdr:to>
      <xdr:col>15</xdr:col>
      <xdr:colOff>321574</xdr:colOff>
      <xdr:row>5</xdr:row>
      <xdr:rowOff>191169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69739BEE-43EE-4FDA-9B36-686686EDC6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26966" y="269554"/>
          <a:ext cx="4980993" cy="959840"/>
        </a:xfrm>
        <a:prstGeom prst="rect">
          <a:avLst/>
        </a:prstGeom>
      </xdr:spPr>
    </xdr:pic>
    <xdr:clientData/>
  </xdr:twoCellAnchor>
  <xdr:oneCellAnchor>
    <xdr:from>
      <xdr:col>8</xdr:col>
      <xdr:colOff>653204</xdr:colOff>
      <xdr:row>0</xdr:row>
      <xdr:rowOff>0</xdr:rowOff>
    </xdr:from>
    <xdr:ext cx="1477857" cy="1483252"/>
    <xdr:pic>
      <xdr:nvPicPr>
        <xdr:cNvPr id="3" name="Imagem 2">
          <a:extLst>
            <a:ext uri="{FF2B5EF4-FFF2-40B4-BE49-F238E27FC236}">
              <a16:creationId xmlns:a16="http://schemas.microsoft.com/office/drawing/2014/main" id="{EF4F3DFD-3A12-43BA-BBD8-4530DA1AB6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51009" y="0"/>
          <a:ext cx="1477857" cy="1483252"/>
        </a:xfrm>
        <a:prstGeom prst="rect">
          <a:avLst/>
        </a:prstGeom>
      </xdr:spPr>
    </xdr:pic>
    <xdr:clientData/>
  </xdr:oneCellAnchor>
  <xdr:twoCellAnchor editAs="oneCell">
    <xdr:from>
      <xdr:col>8</xdr:col>
      <xdr:colOff>1037167</xdr:colOff>
      <xdr:row>148</xdr:row>
      <xdr:rowOff>169333</xdr:rowOff>
    </xdr:from>
    <xdr:to>
      <xdr:col>10</xdr:col>
      <xdr:colOff>706412</xdr:colOff>
      <xdr:row>165</xdr:row>
      <xdr:rowOff>170659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B2C8C035-1378-4790-929F-B92B8607E7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334972" y="7859818"/>
          <a:ext cx="2101930" cy="189680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288D0B-3103-4A28-8699-BFE027D429B1}">
  <sheetPr>
    <outlinePr summaryBelow="0"/>
  </sheetPr>
  <dimension ref="A2:V169"/>
  <sheetViews>
    <sheetView showGridLines="0" tabSelected="1" zoomScale="90" zoomScaleNormal="90" workbookViewId="0">
      <pane xSplit="8" ySplit="17" topLeftCell="I18" activePane="bottomRight" state="frozen"/>
      <selection pane="topRight" activeCell="I1" sqref="I1"/>
      <selection pane="bottomLeft" activeCell="A14" sqref="A14"/>
      <selection pane="bottomRight" activeCell="R19" sqref="R19"/>
    </sheetView>
  </sheetViews>
  <sheetFormatPr defaultColWidth="12.5546875" defaultRowHeight="14.4" outlineLevelRow="1" x14ac:dyDescent="0.3"/>
  <cols>
    <col min="1" max="1" width="1.109375" style="1" customWidth="1"/>
    <col min="2" max="2" width="11" style="2" hidden="1" customWidth="1"/>
    <col min="3" max="3" width="9" style="2" hidden="1" customWidth="1"/>
    <col min="4" max="4" width="15.44140625" style="2" hidden="1" customWidth="1"/>
    <col min="5" max="5" width="20.44140625" style="3" hidden="1" customWidth="1"/>
    <col min="6" max="6" width="3.109375" style="2" hidden="1" customWidth="1"/>
    <col min="7" max="7" width="74.21875" style="1" customWidth="1"/>
    <col min="8" max="8" width="1.88671875" style="1" customWidth="1"/>
    <col min="9" max="10" width="17.77734375" style="1" bestFit="1" customWidth="1"/>
    <col min="11" max="13" width="18.44140625" style="1" bestFit="1" customWidth="1"/>
    <col min="14" max="14" width="18.44140625" style="1" customWidth="1"/>
    <col min="15" max="15" width="2.6640625" style="1" customWidth="1"/>
    <col min="16" max="16" width="19.44140625" style="5" customWidth="1"/>
    <col min="17" max="17" width="20" style="6" customWidth="1"/>
    <col min="18" max="18" width="15.109375" style="1" bestFit="1" customWidth="1"/>
    <col min="19" max="19" width="13.21875" style="1" bestFit="1" customWidth="1"/>
    <col min="20" max="20" width="14.44140625" style="1" bestFit="1" customWidth="1"/>
    <col min="21" max="21" width="5.77734375" style="1" customWidth="1"/>
    <col min="22" max="16384" width="12.5546875" style="1"/>
  </cols>
  <sheetData>
    <row r="2" spans="1:21" x14ac:dyDescent="0.3">
      <c r="G2" s="4" t="s">
        <v>0</v>
      </c>
    </row>
    <row r="3" spans="1:21" ht="18.75" customHeight="1" x14ac:dyDescent="0.3">
      <c r="G3" s="4"/>
      <c r="I3" s="7"/>
      <c r="J3" s="7"/>
      <c r="K3" s="7"/>
      <c r="L3" s="7"/>
      <c r="M3" s="7"/>
      <c r="N3" s="7"/>
      <c r="O3" s="7"/>
      <c r="P3" s="7"/>
    </row>
    <row r="4" spans="1:21" ht="18.75" customHeight="1" x14ac:dyDescent="0.3">
      <c r="G4" s="8" t="s">
        <v>1</v>
      </c>
      <c r="I4" s="7"/>
      <c r="J4" s="7"/>
      <c r="K4" s="7"/>
      <c r="L4" s="7"/>
      <c r="M4" s="7"/>
      <c r="N4" s="7"/>
      <c r="O4" s="7"/>
      <c r="P4" s="7"/>
    </row>
    <row r="5" spans="1:21" ht="15.6" x14ac:dyDescent="0.3">
      <c r="G5" s="4" t="s">
        <v>2</v>
      </c>
      <c r="I5" s="9"/>
      <c r="J5" s="9"/>
      <c r="K5" s="9"/>
      <c r="L5" s="9"/>
      <c r="M5" s="9"/>
      <c r="N5" s="9"/>
      <c r="O5" s="9"/>
      <c r="P5" s="9"/>
    </row>
    <row r="6" spans="1:21" ht="15.6" x14ac:dyDescent="0.3">
      <c r="G6" s="4"/>
      <c r="I6" s="9"/>
      <c r="J6" s="9"/>
      <c r="K6" s="9"/>
      <c r="L6" s="9"/>
      <c r="M6" s="9"/>
      <c r="N6" s="9"/>
      <c r="O6" s="9"/>
      <c r="P6" s="9"/>
    </row>
    <row r="7" spans="1:21" s="6" customFormat="1" ht="15.6" customHeight="1" x14ac:dyDescent="0.3">
      <c r="A7" s="1"/>
      <c r="B7" s="2"/>
      <c r="C7" s="2"/>
      <c r="D7" s="2"/>
      <c r="E7" s="3"/>
      <c r="F7" s="2"/>
      <c r="G7" s="8" t="s">
        <v>3</v>
      </c>
      <c r="H7" s="1"/>
      <c r="J7" s="10"/>
      <c r="K7" s="10"/>
      <c r="L7" s="10"/>
      <c r="M7" s="10"/>
      <c r="N7" s="10"/>
      <c r="O7" s="10"/>
      <c r="P7" s="10"/>
      <c r="R7" s="1"/>
      <c r="S7" s="1"/>
      <c r="T7" s="1"/>
      <c r="U7" s="1"/>
    </row>
    <row r="8" spans="1:21" s="6" customFormat="1" ht="15.6" customHeight="1" x14ac:dyDescent="0.3">
      <c r="A8" s="1"/>
      <c r="B8" s="2"/>
      <c r="C8" s="2"/>
      <c r="D8" s="2"/>
      <c r="E8" s="3"/>
      <c r="F8" s="2"/>
      <c r="G8" s="8" t="s">
        <v>4</v>
      </c>
      <c r="H8" s="1"/>
      <c r="I8" s="11" t="s">
        <v>5</v>
      </c>
      <c r="J8" s="11"/>
      <c r="K8" s="11"/>
      <c r="L8" s="11"/>
      <c r="M8" s="11"/>
      <c r="N8" s="11"/>
      <c r="O8" s="11"/>
      <c r="P8" s="11"/>
      <c r="R8" s="1"/>
      <c r="S8" s="1"/>
      <c r="T8" s="1"/>
      <c r="U8" s="1"/>
    </row>
    <row r="9" spans="1:21" s="6" customFormat="1" ht="15.6" customHeight="1" x14ac:dyDescent="0.3">
      <c r="A9" s="1"/>
      <c r="B9" s="2"/>
      <c r="C9" s="2"/>
      <c r="D9" s="2"/>
      <c r="E9" s="3"/>
      <c r="F9" s="2"/>
      <c r="G9" s="8" t="s">
        <v>6</v>
      </c>
      <c r="H9" s="1"/>
      <c r="I9" s="11"/>
      <c r="J9" s="11"/>
      <c r="K9" s="11"/>
      <c r="L9" s="11"/>
      <c r="M9" s="11"/>
      <c r="N9" s="11"/>
      <c r="O9" s="11"/>
      <c r="P9" s="11"/>
      <c r="R9" s="1"/>
      <c r="S9" s="1"/>
      <c r="T9" s="1"/>
      <c r="U9" s="1"/>
    </row>
    <row r="10" spans="1:21" s="6" customFormat="1" ht="15.6" x14ac:dyDescent="0.3">
      <c r="A10" s="1"/>
      <c r="B10" s="2"/>
      <c r="C10" s="2"/>
      <c r="D10" s="2"/>
      <c r="E10" s="3"/>
      <c r="F10" s="2"/>
      <c r="G10" s="8" t="s">
        <v>7</v>
      </c>
      <c r="H10" s="1"/>
      <c r="I10" s="9"/>
      <c r="J10" s="9"/>
      <c r="K10" s="9"/>
      <c r="L10" s="9"/>
      <c r="M10" s="9"/>
      <c r="N10" s="9"/>
      <c r="O10" s="9"/>
      <c r="P10" s="9"/>
      <c r="R10" s="1"/>
      <c r="S10" s="1"/>
      <c r="T10" s="1"/>
      <c r="U10" s="1"/>
    </row>
    <row r="11" spans="1:21" s="6" customFormat="1" ht="15.6" x14ac:dyDescent="0.3">
      <c r="A11" s="1"/>
      <c r="B11" s="2"/>
      <c r="C11" s="2"/>
      <c r="D11" s="2"/>
      <c r="E11" s="3"/>
      <c r="F11" s="2"/>
      <c r="G11" s="12" t="s">
        <v>8</v>
      </c>
      <c r="H11" s="1"/>
      <c r="I11" s="9"/>
      <c r="J11" s="9"/>
      <c r="K11" s="9"/>
      <c r="L11" s="9"/>
      <c r="M11" s="9"/>
      <c r="N11" s="9"/>
      <c r="O11" s="9"/>
      <c r="P11" s="9"/>
      <c r="R11" s="1"/>
      <c r="S11" s="1"/>
      <c r="T11" s="1"/>
      <c r="U11" s="1"/>
    </row>
    <row r="12" spans="1:21" s="6" customFormat="1" ht="15.6" x14ac:dyDescent="0.3">
      <c r="A12" s="1"/>
      <c r="B12" s="2"/>
      <c r="C12" s="2"/>
      <c r="D12" s="2"/>
      <c r="E12" s="3"/>
      <c r="F12" s="2"/>
      <c r="G12" s="12"/>
      <c r="H12" s="1"/>
      <c r="I12" s="13" t="s">
        <v>9</v>
      </c>
      <c r="J12" s="13" t="s">
        <v>10</v>
      </c>
      <c r="K12" s="13" t="s">
        <v>11</v>
      </c>
      <c r="L12" s="13" t="s">
        <v>12</v>
      </c>
      <c r="M12" s="13" t="s">
        <v>13</v>
      </c>
      <c r="N12" s="14" t="s">
        <v>14</v>
      </c>
      <c r="O12" s="15"/>
      <c r="P12" s="16" t="s">
        <v>15</v>
      </c>
      <c r="R12" s="1"/>
      <c r="S12" s="1"/>
      <c r="T12" s="1"/>
      <c r="U12" s="1"/>
    </row>
    <row r="13" spans="1:21" s="6" customFormat="1" ht="7.2" customHeight="1" x14ac:dyDescent="0.3">
      <c r="A13" s="1"/>
      <c r="B13" s="2"/>
      <c r="C13" s="2"/>
      <c r="D13" s="2"/>
      <c r="E13" s="3"/>
      <c r="F13" s="2"/>
      <c r="G13" s="17"/>
      <c r="H13" s="1"/>
      <c r="I13" s="1"/>
      <c r="J13" s="1"/>
      <c r="K13" s="1"/>
      <c r="L13" s="1"/>
      <c r="M13" s="1"/>
      <c r="N13" s="1"/>
      <c r="O13" s="1"/>
      <c r="P13" s="5"/>
      <c r="R13" s="1"/>
      <c r="S13" s="1"/>
      <c r="T13" s="1"/>
      <c r="U13" s="1"/>
    </row>
    <row r="14" spans="1:21" s="6" customFormat="1" ht="5.0999999999999996" customHeight="1" x14ac:dyDescent="0.3">
      <c r="A14" s="1"/>
      <c r="B14" s="2"/>
      <c r="C14" s="2"/>
      <c r="D14" s="2"/>
      <c r="E14" s="3"/>
      <c r="F14" s="2"/>
      <c r="G14" s="17"/>
      <c r="H14" s="1"/>
      <c r="I14" s="1"/>
      <c r="J14" s="1"/>
      <c r="K14" s="1"/>
      <c r="L14" s="1"/>
      <c r="M14" s="1"/>
      <c r="N14" s="1"/>
      <c r="O14" s="1"/>
      <c r="P14" s="5"/>
      <c r="R14" s="1"/>
      <c r="S14" s="1"/>
      <c r="T14" s="1"/>
      <c r="U14" s="1"/>
    </row>
    <row r="15" spans="1:21" s="6" customFormat="1" ht="18" customHeight="1" thickBot="1" x14ac:dyDescent="0.35">
      <c r="A15" s="1"/>
      <c r="B15" s="2"/>
      <c r="C15" s="2"/>
      <c r="D15" s="2"/>
      <c r="E15" s="3"/>
      <c r="F15" s="2"/>
      <c r="G15" s="18" t="s">
        <v>16</v>
      </c>
      <c r="H15" s="1"/>
      <c r="I15" s="19">
        <v>638966.35</v>
      </c>
      <c r="J15" s="19">
        <v>40579.860000000015</v>
      </c>
      <c r="K15" s="19">
        <v>655619.40000000026</v>
      </c>
      <c r="L15" s="19">
        <v>590670.9700000002</v>
      </c>
      <c r="M15" s="19">
        <v>380445.87000000017</v>
      </c>
      <c r="N15" s="19">
        <v>111544.38000000008</v>
      </c>
      <c r="O15" s="20"/>
      <c r="P15" s="19">
        <f>SUM(I15:N15)</f>
        <v>2417826.8300000005</v>
      </c>
      <c r="R15" s="1"/>
      <c r="S15" s="1"/>
      <c r="T15" s="1"/>
      <c r="U15" s="1"/>
    </row>
    <row r="16" spans="1:21" s="6" customFormat="1" ht="3" customHeight="1" thickTop="1" x14ac:dyDescent="0.3">
      <c r="A16" s="1"/>
      <c r="B16" s="2"/>
      <c r="C16" s="2"/>
      <c r="D16" s="2"/>
      <c r="E16" s="3"/>
      <c r="F16" s="2"/>
      <c r="G16" s="21"/>
      <c r="H16" s="1"/>
      <c r="I16" s="22"/>
      <c r="J16" s="22"/>
      <c r="K16" s="22"/>
      <c r="L16" s="22"/>
      <c r="M16" s="22"/>
      <c r="N16" s="22"/>
      <c r="O16" s="22"/>
      <c r="P16" s="22"/>
      <c r="R16" s="1"/>
      <c r="S16" s="1"/>
      <c r="T16" s="1"/>
      <c r="U16" s="1"/>
    </row>
    <row r="17" spans="1:21" s="6" customFormat="1" ht="18" customHeight="1" thickBot="1" x14ac:dyDescent="0.35">
      <c r="A17" s="1"/>
      <c r="B17" s="23" t="s">
        <v>17</v>
      </c>
      <c r="C17" s="23" t="s">
        <v>18</v>
      </c>
      <c r="D17" s="23" t="s">
        <v>19</v>
      </c>
      <c r="E17" s="24" t="s">
        <v>20</v>
      </c>
      <c r="F17" s="2"/>
      <c r="G17" s="18" t="s">
        <v>21</v>
      </c>
      <c r="H17" s="1"/>
      <c r="I17" s="19">
        <v>634346.07999999996</v>
      </c>
      <c r="J17" s="19">
        <v>323731.44999999995</v>
      </c>
      <c r="K17" s="19">
        <v>203827.18999999997</v>
      </c>
      <c r="L17" s="19">
        <v>109053.04999999996</v>
      </c>
      <c r="M17" s="19">
        <v>87775.449999999953</v>
      </c>
      <c r="N17" s="19">
        <v>69004.499999999956</v>
      </c>
      <c r="O17" s="20"/>
      <c r="P17" s="19">
        <f>SUM(I17:N17)</f>
        <v>1427737.72</v>
      </c>
      <c r="R17" s="1"/>
      <c r="S17" s="1"/>
      <c r="T17" s="1"/>
      <c r="U17" s="1"/>
    </row>
    <row r="18" spans="1:21" s="6" customFormat="1" ht="5.0999999999999996" customHeight="1" thickTop="1" x14ac:dyDescent="0.3">
      <c r="A18" s="1"/>
      <c r="B18" s="25"/>
      <c r="C18" s="25"/>
      <c r="D18" s="25"/>
      <c r="E18" s="26"/>
      <c r="F18" s="2"/>
      <c r="G18" s="17"/>
      <c r="H18" s="1"/>
      <c r="I18" s="1"/>
      <c r="J18" s="1"/>
      <c r="K18" s="1"/>
      <c r="L18" s="1"/>
      <c r="M18" s="1"/>
      <c r="N18" s="1"/>
      <c r="O18" s="1"/>
      <c r="P18" s="5"/>
      <c r="R18" s="1"/>
      <c r="S18" s="1"/>
      <c r="T18" s="1"/>
      <c r="U18" s="1"/>
    </row>
    <row r="19" spans="1:21" s="6" customFormat="1" ht="18" customHeight="1" collapsed="1" x14ac:dyDescent="0.3">
      <c r="A19" s="1"/>
      <c r="B19" s="2"/>
      <c r="C19" s="2"/>
      <c r="D19" s="2"/>
      <c r="E19" s="3"/>
      <c r="F19" s="2"/>
      <c r="G19" s="27" t="s">
        <v>22</v>
      </c>
      <c r="H19" s="1"/>
      <c r="I19" s="28">
        <f>SUM(I20:I21)</f>
        <v>0</v>
      </c>
      <c r="J19" s="28">
        <v>1309282.1000000001</v>
      </c>
      <c r="K19" s="28">
        <v>654641.05000000005</v>
      </c>
      <c r="L19" s="28">
        <v>654641.05000000005</v>
      </c>
      <c r="M19" s="28">
        <v>654641.05000000005</v>
      </c>
      <c r="N19" s="28">
        <v>0</v>
      </c>
      <c r="O19" s="29"/>
      <c r="P19" s="28">
        <f>SUM(P20:P21)</f>
        <v>3273205.25</v>
      </c>
      <c r="R19" s="1"/>
      <c r="S19" s="1"/>
      <c r="T19" s="1"/>
      <c r="U19" s="1"/>
    </row>
    <row r="20" spans="1:21" s="6" customFormat="1" ht="18" hidden="1" customHeight="1" outlineLevel="1" x14ac:dyDescent="0.3">
      <c r="A20" s="1"/>
      <c r="B20" s="30">
        <v>48715</v>
      </c>
      <c r="C20" s="2">
        <v>111</v>
      </c>
      <c r="D20" s="2" t="s">
        <v>23</v>
      </c>
      <c r="E20" s="3" t="s">
        <v>24</v>
      </c>
      <c r="F20" s="30"/>
      <c r="G20" s="31" t="s">
        <v>25</v>
      </c>
      <c r="H20" s="1"/>
      <c r="I20" s="32">
        <v>0</v>
      </c>
      <c r="J20" s="32">
        <v>1309282.1000000001</v>
      </c>
      <c r="K20" s="32">
        <v>654641.05000000005</v>
      </c>
      <c r="L20" s="32">
        <v>654641.05000000005</v>
      </c>
      <c r="M20" s="32">
        <v>654641.05000000005</v>
      </c>
      <c r="N20" s="32">
        <v>0</v>
      </c>
      <c r="O20" s="33"/>
      <c r="P20" s="34">
        <f>SUM(I20:N20)</f>
        <v>3273205.25</v>
      </c>
      <c r="R20" s="1"/>
      <c r="S20" s="1"/>
      <c r="T20" s="1"/>
      <c r="U20" s="1"/>
    </row>
    <row r="21" spans="1:21" ht="18" hidden="1" customHeight="1" outlineLevel="1" x14ac:dyDescent="0.3">
      <c r="E21" s="3" t="s">
        <v>26</v>
      </c>
      <c r="G21" s="35" t="s">
        <v>27</v>
      </c>
      <c r="I21" s="32"/>
      <c r="J21" s="32"/>
      <c r="K21" s="32"/>
      <c r="L21" s="32"/>
      <c r="M21" s="32"/>
      <c r="N21" s="32"/>
      <c r="O21" s="33"/>
      <c r="P21" s="34">
        <v>0</v>
      </c>
    </row>
    <row r="22" spans="1:21" ht="4.5" customHeight="1" x14ac:dyDescent="0.3">
      <c r="E22" s="3" t="s">
        <v>26</v>
      </c>
      <c r="G22" s="36"/>
      <c r="I22" s="37"/>
      <c r="J22" s="37"/>
      <c r="K22" s="37"/>
      <c r="L22" s="37"/>
      <c r="M22" s="37"/>
      <c r="N22" s="38"/>
      <c r="O22" s="38"/>
      <c r="P22" s="34"/>
    </row>
    <row r="23" spans="1:21" ht="17.399999999999999" customHeight="1" x14ac:dyDescent="0.3">
      <c r="E23" s="3" t="s">
        <v>26</v>
      </c>
      <c r="G23" s="39" t="s">
        <v>28</v>
      </c>
      <c r="I23" s="40">
        <f>I24+I40+I66+I79+I83+I85+I91+I96+I105</f>
        <v>799574.83</v>
      </c>
      <c r="J23" s="40">
        <f t="shared" ref="J23:N23" si="0">J24+J40+J66+J79+J83+J85+J91+J96+J105</f>
        <v>719162.22000000009</v>
      </c>
      <c r="K23" s="40">
        <f t="shared" si="0"/>
        <v>729214.63</v>
      </c>
      <c r="L23" s="40">
        <f t="shared" si="0"/>
        <v>805177.87999999989</v>
      </c>
      <c r="M23" s="40">
        <f t="shared" si="0"/>
        <v>858601.01</v>
      </c>
      <c r="N23" s="40">
        <f t="shared" si="0"/>
        <v>461426.48000000004</v>
      </c>
      <c r="O23" s="41"/>
      <c r="P23" s="40">
        <f>SUM(I23:N23)</f>
        <v>4373157.0500000007</v>
      </c>
    </row>
    <row r="24" spans="1:21" ht="18" customHeight="1" collapsed="1" x14ac:dyDescent="0.3">
      <c r="G24" s="42" t="s">
        <v>29</v>
      </c>
      <c r="I24" s="43">
        <f>SUM(I25:I39)</f>
        <v>402602.50999999995</v>
      </c>
      <c r="J24" s="43">
        <f t="shared" ref="J24:P24" si="1">SUM(J25:J39)</f>
        <v>323235.38</v>
      </c>
      <c r="K24" s="43">
        <f t="shared" si="1"/>
        <v>328077.81999999995</v>
      </c>
      <c r="L24" s="43">
        <f t="shared" si="1"/>
        <v>360514.3</v>
      </c>
      <c r="M24" s="43">
        <f t="shared" si="1"/>
        <v>362364.82000000007</v>
      </c>
      <c r="N24" s="43">
        <f t="shared" si="1"/>
        <v>23308.12</v>
      </c>
      <c r="P24" s="43">
        <f t="shared" si="1"/>
        <v>1800102.95</v>
      </c>
    </row>
    <row r="25" spans="1:21" ht="18" hidden="1" customHeight="1" outlineLevel="1" x14ac:dyDescent="0.3">
      <c r="B25" s="30">
        <v>48715</v>
      </c>
      <c r="C25" s="2">
        <v>6</v>
      </c>
      <c r="D25" s="2" t="s">
        <v>30</v>
      </c>
      <c r="E25" s="3" t="s">
        <v>31</v>
      </c>
      <c r="F25" s="30"/>
      <c r="G25" s="44" t="s">
        <v>32</v>
      </c>
      <c r="I25" s="32">
        <v>309150.05</v>
      </c>
      <c r="J25" s="32">
        <v>300417.02</v>
      </c>
      <c r="K25" s="32">
        <v>322806.09999999998</v>
      </c>
      <c r="L25" s="32">
        <v>337032.84</v>
      </c>
      <c r="M25" s="32">
        <v>335022.07</v>
      </c>
      <c r="N25" s="32">
        <v>0</v>
      </c>
      <c r="O25" s="33"/>
      <c r="P25" s="34">
        <f>SUM(I25:N25)</f>
        <v>1604428.08</v>
      </c>
      <c r="R25" s="45"/>
    </row>
    <row r="26" spans="1:21" ht="18" hidden="1" customHeight="1" outlineLevel="1" x14ac:dyDescent="0.3">
      <c r="B26" s="30">
        <v>48715</v>
      </c>
      <c r="C26" s="2">
        <v>7</v>
      </c>
      <c r="D26" s="2" t="s">
        <v>33</v>
      </c>
      <c r="E26" s="3" t="s">
        <v>34</v>
      </c>
      <c r="F26" s="30"/>
      <c r="G26" s="44" t="s">
        <v>35</v>
      </c>
      <c r="I26" s="32">
        <v>0</v>
      </c>
      <c r="J26" s="32">
        <v>0</v>
      </c>
      <c r="K26" s="32">
        <v>0</v>
      </c>
      <c r="L26" s="32">
        <v>0</v>
      </c>
      <c r="M26" s="32">
        <v>0</v>
      </c>
      <c r="N26" s="32">
        <v>0</v>
      </c>
      <c r="O26" s="33"/>
      <c r="P26" s="34">
        <f t="shared" ref="P26:P89" si="2">SUM(I26:N26)</f>
        <v>0</v>
      </c>
      <c r="R26" s="45"/>
    </row>
    <row r="27" spans="1:21" ht="18" hidden="1" customHeight="1" outlineLevel="1" x14ac:dyDescent="0.3">
      <c r="B27" s="30">
        <v>48717</v>
      </c>
      <c r="C27" s="2">
        <v>8</v>
      </c>
      <c r="D27" s="2" t="s">
        <v>36</v>
      </c>
      <c r="E27" s="3" t="s">
        <v>37</v>
      </c>
      <c r="F27" s="30"/>
      <c r="G27" s="44" t="s">
        <v>38</v>
      </c>
      <c r="I27" s="32">
        <v>0</v>
      </c>
      <c r="J27" s="32">
        <v>0</v>
      </c>
      <c r="K27" s="32">
        <v>0</v>
      </c>
      <c r="L27" s="32">
        <v>0</v>
      </c>
      <c r="M27" s="32">
        <v>5600</v>
      </c>
      <c r="N27" s="32">
        <v>0</v>
      </c>
      <c r="O27" s="33"/>
      <c r="P27" s="34">
        <f t="shared" si="2"/>
        <v>5600</v>
      </c>
      <c r="R27" s="45"/>
    </row>
    <row r="28" spans="1:21" ht="18" hidden="1" customHeight="1" outlineLevel="1" x14ac:dyDescent="0.3">
      <c r="B28" s="30">
        <v>48717</v>
      </c>
      <c r="C28" s="2">
        <v>9</v>
      </c>
      <c r="D28" s="2" t="s">
        <v>39</v>
      </c>
      <c r="E28" s="3" t="s">
        <v>40</v>
      </c>
      <c r="F28" s="30"/>
      <c r="G28" s="44" t="s">
        <v>41</v>
      </c>
      <c r="I28" s="32">
        <v>78736.78</v>
      </c>
      <c r="J28" s="32">
        <v>14464.37</v>
      </c>
      <c r="K28" s="32">
        <v>5271.72</v>
      </c>
      <c r="L28" s="32">
        <v>0</v>
      </c>
      <c r="M28" s="32">
        <v>13240.630000000001</v>
      </c>
      <c r="N28" s="32">
        <v>13815.3</v>
      </c>
      <c r="O28" s="33"/>
      <c r="P28" s="34">
        <f t="shared" si="2"/>
        <v>125528.8</v>
      </c>
      <c r="R28" s="45"/>
    </row>
    <row r="29" spans="1:21" ht="18" hidden="1" customHeight="1" outlineLevel="1" x14ac:dyDescent="0.3">
      <c r="B29" s="30">
        <v>48717</v>
      </c>
      <c r="C29" s="2">
        <v>10</v>
      </c>
      <c r="D29" s="2" t="s">
        <v>42</v>
      </c>
      <c r="E29" s="3" t="s">
        <v>43</v>
      </c>
      <c r="F29" s="30"/>
      <c r="G29" s="44" t="s">
        <v>44</v>
      </c>
      <c r="I29" s="32">
        <v>0</v>
      </c>
      <c r="J29" s="32">
        <v>0</v>
      </c>
      <c r="K29" s="32">
        <v>0</v>
      </c>
      <c r="L29" s="32">
        <v>13000</v>
      </c>
      <c r="M29" s="32">
        <v>0</v>
      </c>
      <c r="N29" s="32">
        <v>0</v>
      </c>
      <c r="O29" s="33"/>
      <c r="P29" s="34">
        <f t="shared" si="2"/>
        <v>13000</v>
      </c>
      <c r="R29" s="45"/>
    </row>
    <row r="30" spans="1:21" ht="18" hidden="1" customHeight="1" outlineLevel="1" x14ac:dyDescent="0.3">
      <c r="B30" s="30">
        <v>48717</v>
      </c>
      <c r="C30" s="2">
        <v>101</v>
      </c>
      <c r="D30" s="2" t="s">
        <v>45</v>
      </c>
      <c r="E30" s="3" t="s">
        <v>46</v>
      </c>
      <c r="F30" s="30"/>
      <c r="G30" s="44" t="s">
        <v>47</v>
      </c>
      <c r="I30" s="32">
        <v>2630.02</v>
      </c>
      <c r="J30" s="32">
        <v>742.42</v>
      </c>
      <c r="K30" s="32">
        <v>0</v>
      </c>
      <c r="L30" s="32">
        <v>615.91999999999996</v>
      </c>
      <c r="M30" s="32">
        <v>1578.53</v>
      </c>
      <c r="N30" s="32">
        <v>0</v>
      </c>
      <c r="O30" s="33"/>
      <c r="P30" s="34">
        <f t="shared" si="2"/>
        <v>5566.89</v>
      </c>
      <c r="R30" s="45"/>
    </row>
    <row r="31" spans="1:21" ht="18" hidden="1" customHeight="1" outlineLevel="1" x14ac:dyDescent="0.3">
      <c r="B31" s="30">
        <v>48717</v>
      </c>
      <c r="C31" s="2">
        <v>102</v>
      </c>
      <c r="D31" s="2" t="s">
        <v>48</v>
      </c>
      <c r="E31" s="3" t="s">
        <v>49</v>
      </c>
      <c r="F31" s="30"/>
      <c r="G31" s="44" t="s">
        <v>50</v>
      </c>
      <c r="I31" s="32">
        <v>12085.66</v>
      </c>
      <c r="J31" s="32">
        <v>7611.57</v>
      </c>
      <c r="K31" s="32">
        <v>0</v>
      </c>
      <c r="L31" s="32">
        <v>9865.5400000000009</v>
      </c>
      <c r="M31" s="32">
        <v>6923.59</v>
      </c>
      <c r="N31" s="32">
        <v>9492.82</v>
      </c>
      <c r="O31" s="33"/>
      <c r="P31" s="34">
        <f t="shared" si="2"/>
        <v>45979.18</v>
      </c>
      <c r="R31" s="45"/>
    </row>
    <row r="32" spans="1:21" ht="18" hidden="1" customHeight="1" outlineLevel="1" x14ac:dyDescent="0.3">
      <c r="B32" s="30">
        <v>48717</v>
      </c>
      <c r="C32" s="2">
        <v>103</v>
      </c>
      <c r="D32" s="2" t="s">
        <v>51</v>
      </c>
      <c r="E32" s="3" t="s">
        <v>52</v>
      </c>
      <c r="F32" s="30"/>
      <c r="G32" s="44" t="s">
        <v>53</v>
      </c>
      <c r="I32" s="32">
        <v>0</v>
      </c>
      <c r="J32" s="32">
        <v>0</v>
      </c>
      <c r="K32" s="32">
        <v>0</v>
      </c>
      <c r="L32" s="32">
        <v>0</v>
      </c>
      <c r="M32" s="32">
        <v>0</v>
      </c>
      <c r="N32" s="32">
        <v>0</v>
      </c>
      <c r="O32" s="33"/>
      <c r="P32" s="34">
        <f t="shared" si="2"/>
        <v>0</v>
      </c>
      <c r="R32" s="45"/>
    </row>
    <row r="33" spans="2:18" ht="18" hidden="1" customHeight="1" outlineLevel="1" x14ac:dyDescent="0.3">
      <c r="B33" s="30">
        <v>48715</v>
      </c>
      <c r="C33" s="2">
        <v>11</v>
      </c>
      <c r="D33" s="2" t="s">
        <v>54</v>
      </c>
      <c r="E33" s="3" t="s">
        <v>55</v>
      </c>
      <c r="F33" s="30"/>
      <c r="G33" s="44" t="s">
        <v>56</v>
      </c>
      <c r="I33" s="32">
        <v>0</v>
      </c>
      <c r="J33" s="32">
        <v>0</v>
      </c>
      <c r="K33" s="32">
        <v>0</v>
      </c>
      <c r="L33" s="32">
        <v>0</v>
      </c>
      <c r="M33" s="32">
        <v>0</v>
      </c>
      <c r="N33" s="32">
        <v>0</v>
      </c>
      <c r="O33" s="33"/>
      <c r="P33" s="34">
        <f t="shared" si="2"/>
        <v>0</v>
      </c>
      <c r="R33" s="45"/>
    </row>
    <row r="34" spans="2:18" ht="18" hidden="1" customHeight="1" outlineLevel="1" x14ac:dyDescent="0.3">
      <c r="B34" s="30">
        <v>48717</v>
      </c>
      <c r="C34" s="2">
        <v>12</v>
      </c>
      <c r="D34" s="2" t="s">
        <v>57</v>
      </c>
      <c r="E34" s="3" t="s">
        <v>58</v>
      </c>
      <c r="F34" s="30"/>
      <c r="G34" s="44" t="s">
        <v>59</v>
      </c>
      <c r="I34" s="32">
        <v>0</v>
      </c>
      <c r="J34" s="32">
        <v>0</v>
      </c>
      <c r="K34" s="32">
        <v>0</v>
      </c>
      <c r="L34" s="32">
        <v>0</v>
      </c>
      <c r="M34" s="32">
        <v>0</v>
      </c>
      <c r="N34" s="32">
        <v>0</v>
      </c>
      <c r="O34" s="33"/>
      <c r="P34" s="34">
        <f t="shared" si="2"/>
        <v>0</v>
      </c>
      <c r="R34" s="45"/>
    </row>
    <row r="35" spans="2:18" ht="18" hidden="1" customHeight="1" outlineLevel="1" x14ac:dyDescent="0.3">
      <c r="B35" s="30">
        <v>48717</v>
      </c>
      <c r="C35" s="2">
        <v>13</v>
      </c>
      <c r="D35" s="2" t="s">
        <v>60</v>
      </c>
      <c r="E35" s="3" t="s">
        <v>61</v>
      </c>
      <c r="F35" s="30"/>
      <c r="G35" s="44" t="s">
        <v>62</v>
      </c>
      <c r="I35" s="32">
        <v>0</v>
      </c>
      <c r="J35" s="32">
        <v>0</v>
      </c>
      <c r="K35" s="32">
        <v>0</v>
      </c>
      <c r="L35" s="32">
        <v>0</v>
      </c>
      <c r="M35" s="32">
        <v>0</v>
      </c>
      <c r="N35" s="32">
        <v>0</v>
      </c>
      <c r="O35" s="33"/>
      <c r="P35" s="34">
        <f t="shared" si="2"/>
        <v>0</v>
      </c>
      <c r="R35" s="45"/>
    </row>
    <row r="36" spans="2:18" ht="18" hidden="1" customHeight="1" outlineLevel="1" x14ac:dyDescent="0.3">
      <c r="B36" s="30">
        <v>48717</v>
      </c>
      <c r="C36" s="2">
        <v>15</v>
      </c>
      <c r="D36" s="2" t="s">
        <v>63</v>
      </c>
      <c r="E36" s="3" t="s">
        <v>64</v>
      </c>
      <c r="F36" s="30"/>
      <c r="G36" s="44" t="s">
        <v>65</v>
      </c>
      <c r="I36" s="32">
        <v>0</v>
      </c>
      <c r="J36" s="32">
        <v>0</v>
      </c>
      <c r="K36" s="32">
        <v>0</v>
      </c>
      <c r="L36" s="32">
        <v>0</v>
      </c>
      <c r="M36" s="32">
        <v>0</v>
      </c>
      <c r="N36" s="32">
        <v>0</v>
      </c>
      <c r="O36" s="33"/>
      <c r="P36" s="34">
        <f t="shared" si="2"/>
        <v>0</v>
      </c>
      <c r="R36" s="45"/>
    </row>
    <row r="37" spans="2:18" ht="18" hidden="1" customHeight="1" outlineLevel="1" x14ac:dyDescent="0.3">
      <c r="B37" s="30">
        <v>48717</v>
      </c>
      <c r="C37" s="2">
        <v>16</v>
      </c>
      <c r="D37" s="2" t="s">
        <v>66</v>
      </c>
      <c r="E37" s="3" t="s">
        <v>67</v>
      </c>
      <c r="F37" s="30"/>
      <c r="G37" s="44" t="s">
        <v>68</v>
      </c>
      <c r="I37" s="32">
        <v>0</v>
      </c>
      <c r="J37" s="32">
        <v>0</v>
      </c>
      <c r="K37" s="32">
        <v>0</v>
      </c>
      <c r="L37" s="32">
        <v>0</v>
      </c>
      <c r="M37" s="32">
        <v>0</v>
      </c>
      <c r="N37" s="32">
        <v>0</v>
      </c>
      <c r="O37" s="33"/>
      <c r="P37" s="34">
        <f t="shared" si="2"/>
        <v>0</v>
      </c>
      <c r="R37" s="45"/>
    </row>
    <row r="38" spans="2:18" ht="18" hidden="1" customHeight="1" outlineLevel="1" x14ac:dyDescent="0.3">
      <c r="B38" s="30">
        <v>48717</v>
      </c>
      <c r="C38" s="2">
        <v>17</v>
      </c>
      <c r="D38" s="2" t="s">
        <v>69</v>
      </c>
      <c r="E38" s="3" t="s">
        <v>70</v>
      </c>
      <c r="F38" s="30"/>
      <c r="G38" s="44" t="s">
        <v>71</v>
      </c>
      <c r="I38" s="32">
        <v>0</v>
      </c>
      <c r="J38" s="32">
        <v>0</v>
      </c>
      <c r="K38" s="32">
        <v>0</v>
      </c>
      <c r="L38" s="32">
        <v>0</v>
      </c>
      <c r="M38" s="32">
        <v>0</v>
      </c>
      <c r="N38" s="32">
        <v>0</v>
      </c>
      <c r="O38" s="33"/>
      <c r="P38" s="34">
        <f t="shared" si="2"/>
        <v>0</v>
      </c>
      <c r="R38" s="45"/>
    </row>
    <row r="39" spans="2:18" ht="18" hidden="1" customHeight="1" outlineLevel="1" x14ac:dyDescent="0.3">
      <c r="B39" s="30">
        <v>48717</v>
      </c>
      <c r="C39" s="2">
        <v>18</v>
      </c>
      <c r="D39" s="2" t="s">
        <v>72</v>
      </c>
      <c r="E39" s="3" t="s">
        <v>73</v>
      </c>
      <c r="F39" s="30"/>
      <c r="G39" s="44" t="s">
        <v>74</v>
      </c>
      <c r="I39" s="32">
        <v>0</v>
      </c>
      <c r="J39" s="32">
        <v>0</v>
      </c>
      <c r="K39" s="32">
        <v>0</v>
      </c>
      <c r="L39" s="32">
        <v>0</v>
      </c>
      <c r="M39" s="32">
        <v>0</v>
      </c>
      <c r="N39" s="32">
        <v>0</v>
      </c>
      <c r="O39" s="33"/>
      <c r="P39" s="34">
        <f t="shared" si="2"/>
        <v>0</v>
      </c>
      <c r="R39" s="45"/>
    </row>
    <row r="40" spans="2:18" ht="18" customHeight="1" collapsed="1" x14ac:dyDescent="0.3">
      <c r="B40" s="46"/>
      <c r="D40" s="46"/>
      <c r="F40" s="46"/>
      <c r="G40" s="42" t="s">
        <v>75</v>
      </c>
      <c r="I40" s="43">
        <f>SUM(I41:I65)</f>
        <v>45226.15</v>
      </c>
      <c r="J40" s="43">
        <f t="shared" ref="J40:N40" si="3">SUM(J41:J65)</f>
        <v>30646.439999999995</v>
      </c>
      <c r="K40" s="43">
        <f t="shared" si="3"/>
        <v>32848.879999999997</v>
      </c>
      <c r="L40" s="43">
        <f t="shared" si="3"/>
        <v>37891.89</v>
      </c>
      <c r="M40" s="43">
        <f t="shared" si="3"/>
        <v>45469.279999999999</v>
      </c>
      <c r="N40" s="43">
        <f t="shared" si="3"/>
        <v>45961.4</v>
      </c>
      <c r="O40" s="47"/>
      <c r="P40" s="43">
        <f>SUM(P41:P65)</f>
        <v>238044.04000000004</v>
      </c>
      <c r="R40" s="45"/>
    </row>
    <row r="41" spans="2:18" ht="18" hidden="1" customHeight="1" outlineLevel="1" x14ac:dyDescent="0.3">
      <c r="B41" s="30">
        <v>48715</v>
      </c>
      <c r="C41" s="2">
        <v>23</v>
      </c>
      <c r="D41" s="2" t="s">
        <v>76</v>
      </c>
      <c r="E41" s="3" t="s">
        <v>77</v>
      </c>
      <c r="F41" s="30"/>
      <c r="G41" s="44" t="s">
        <v>78</v>
      </c>
      <c r="I41" s="32">
        <v>2350</v>
      </c>
      <c r="J41" s="32">
        <v>0</v>
      </c>
      <c r="K41" s="32">
        <v>0</v>
      </c>
      <c r="L41" s="32">
        <v>0</v>
      </c>
      <c r="M41" s="32">
        <v>0</v>
      </c>
      <c r="N41" s="32">
        <v>0</v>
      </c>
      <c r="O41" s="33"/>
      <c r="P41" s="34">
        <f t="shared" si="2"/>
        <v>2350</v>
      </c>
      <c r="R41" s="45"/>
    </row>
    <row r="42" spans="2:18" ht="18" hidden="1" customHeight="1" outlineLevel="1" x14ac:dyDescent="0.3">
      <c r="B42" s="30">
        <v>48715</v>
      </c>
      <c r="C42" s="2">
        <v>24</v>
      </c>
      <c r="D42" s="2" t="s">
        <v>79</v>
      </c>
      <c r="E42" s="3" t="s">
        <v>80</v>
      </c>
      <c r="F42" s="30"/>
      <c r="G42" s="44" t="s">
        <v>81</v>
      </c>
      <c r="I42" s="32">
        <v>574.77</v>
      </c>
      <c r="J42" s="32">
        <v>574.77</v>
      </c>
      <c r="K42" s="32">
        <v>599.76</v>
      </c>
      <c r="L42" s="32">
        <v>599.76</v>
      </c>
      <c r="M42" s="32">
        <v>624.75</v>
      </c>
      <c r="N42" s="32">
        <v>417.9</v>
      </c>
      <c r="O42" s="33"/>
      <c r="P42" s="34">
        <f t="shared" si="2"/>
        <v>3391.71</v>
      </c>
      <c r="R42" s="45"/>
    </row>
    <row r="43" spans="2:18" ht="18" hidden="1" customHeight="1" outlineLevel="1" x14ac:dyDescent="0.3">
      <c r="B43" s="30">
        <v>48715</v>
      </c>
      <c r="C43" s="2">
        <v>25</v>
      </c>
      <c r="D43" s="2" t="s">
        <v>82</v>
      </c>
      <c r="E43" s="3" t="s">
        <v>83</v>
      </c>
      <c r="F43" s="30"/>
      <c r="G43" s="44" t="s">
        <v>84</v>
      </c>
      <c r="I43" s="32">
        <v>0</v>
      </c>
      <c r="J43" s="32">
        <v>0</v>
      </c>
      <c r="K43" s="32">
        <v>0</v>
      </c>
      <c r="L43" s="32">
        <v>0</v>
      </c>
      <c r="M43" s="32">
        <v>0</v>
      </c>
      <c r="N43" s="32">
        <v>0</v>
      </c>
      <c r="O43" s="33"/>
      <c r="P43" s="34">
        <f t="shared" si="2"/>
        <v>0</v>
      </c>
      <c r="R43" s="45"/>
    </row>
    <row r="44" spans="2:18" ht="18" hidden="1" customHeight="1" outlineLevel="1" x14ac:dyDescent="0.3">
      <c r="B44" s="30">
        <v>48715</v>
      </c>
      <c r="C44" s="2">
        <v>26</v>
      </c>
      <c r="D44" s="2" t="s">
        <v>85</v>
      </c>
      <c r="E44" s="3" t="s">
        <v>86</v>
      </c>
      <c r="F44" s="30"/>
      <c r="G44" s="44" t="s">
        <v>87</v>
      </c>
      <c r="I44" s="32">
        <v>0</v>
      </c>
      <c r="J44" s="32">
        <v>0</v>
      </c>
      <c r="K44" s="32">
        <v>0</v>
      </c>
      <c r="L44" s="32">
        <v>0</v>
      </c>
      <c r="M44" s="32">
        <v>0</v>
      </c>
      <c r="N44" s="32">
        <v>0</v>
      </c>
      <c r="O44" s="33"/>
      <c r="P44" s="34">
        <f t="shared" si="2"/>
        <v>0</v>
      </c>
      <c r="R44" s="45"/>
    </row>
    <row r="45" spans="2:18" ht="18" hidden="1" customHeight="1" outlineLevel="1" x14ac:dyDescent="0.3">
      <c r="B45" s="30">
        <v>48715</v>
      </c>
      <c r="C45" s="2">
        <v>27</v>
      </c>
      <c r="D45" s="2" t="s">
        <v>88</v>
      </c>
      <c r="E45" s="3" t="s">
        <v>89</v>
      </c>
      <c r="F45" s="30"/>
      <c r="G45" s="44" t="s">
        <v>90</v>
      </c>
      <c r="I45" s="32">
        <v>0</v>
      </c>
      <c r="J45" s="32">
        <v>0</v>
      </c>
      <c r="K45" s="32">
        <v>0</v>
      </c>
      <c r="L45" s="32">
        <v>0</v>
      </c>
      <c r="M45" s="32">
        <v>0</v>
      </c>
      <c r="N45" s="32">
        <v>0</v>
      </c>
      <c r="O45" s="33"/>
      <c r="P45" s="34">
        <f t="shared" si="2"/>
        <v>0</v>
      </c>
      <c r="R45" s="45"/>
    </row>
    <row r="46" spans="2:18" ht="18" hidden="1" customHeight="1" outlineLevel="1" x14ac:dyDescent="0.3">
      <c r="B46" s="30">
        <v>48715</v>
      </c>
      <c r="C46" s="2">
        <v>28</v>
      </c>
      <c r="D46" s="2" t="s">
        <v>91</v>
      </c>
      <c r="E46" s="3" t="s">
        <v>92</v>
      </c>
      <c r="F46" s="30"/>
      <c r="G46" s="44" t="s">
        <v>93</v>
      </c>
      <c r="I46" s="32">
        <v>3495</v>
      </c>
      <c r="J46" s="32">
        <v>0</v>
      </c>
      <c r="K46" s="32">
        <v>358.5</v>
      </c>
      <c r="L46" s="32">
        <v>0</v>
      </c>
      <c r="M46" s="32">
        <v>0</v>
      </c>
      <c r="N46" s="32">
        <v>0</v>
      </c>
      <c r="O46" s="33"/>
      <c r="P46" s="34">
        <f t="shared" si="2"/>
        <v>3853.5</v>
      </c>
      <c r="R46" s="45"/>
    </row>
    <row r="47" spans="2:18" ht="18" hidden="1" customHeight="1" outlineLevel="1" x14ac:dyDescent="0.3">
      <c r="B47" s="30">
        <v>48715</v>
      </c>
      <c r="C47" s="2">
        <v>29</v>
      </c>
      <c r="D47" s="2" t="s">
        <v>94</v>
      </c>
      <c r="E47" s="3" t="s">
        <v>95</v>
      </c>
      <c r="F47" s="30"/>
      <c r="G47" s="44" t="s">
        <v>96</v>
      </c>
      <c r="I47" s="32">
        <v>6034.5</v>
      </c>
      <c r="J47" s="32">
        <v>0</v>
      </c>
      <c r="K47" s="32">
        <v>699</v>
      </c>
      <c r="L47" s="32">
        <v>2086.8000000000002</v>
      </c>
      <c r="M47" s="32">
        <v>0</v>
      </c>
      <c r="N47" s="32">
        <v>0</v>
      </c>
      <c r="O47" s="33"/>
      <c r="P47" s="34">
        <f t="shared" si="2"/>
        <v>8820.2999999999993</v>
      </c>
      <c r="R47" s="45"/>
    </row>
    <row r="48" spans="2:18" ht="18" hidden="1" customHeight="1" outlineLevel="1" x14ac:dyDescent="0.3">
      <c r="B48" s="30">
        <v>48715</v>
      </c>
      <c r="C48" s="2">
        <v>30</v>
      </c>
      <c r="D48" s="2" t="s">
        <v>97</v>
      </c>
      <c r="E48" s="3" t="s">
        <v>98</v>
      </c>
      <c r="F48" s="30"/>
      <c r="G48" s="44" t="s">
        <v>99</v>
      </c>
      <c r="I48" s="32">
        <v>250</v>
      </c>
      <c r="J48" s="32">
        <v>170</v>
      </c>
      <c r="K48" s="32">
        <v>220</v>
      </c>
      <c r="L48" s="32">
        <v>120</v>
      </c>
      <c r="M48" s="32">
        <v>60</v>
      </c>
      <c r="N48" s="32">
        <v>0</v>
      </c>
      <c r="O48" s="33"/>
      <c r="P48" s="34">
        <f t="shared" si="2"/>
        <v>820</v>
      </c>
      <c r="R48" s="45"/>
    </row>
    <row r="49" spans="2:18" ht="18" hidden="1" customHeight="1" outlineLevel="1" x14ac:dyDescent="0.3">
      <c r="B49" s="30">
        <v>48715</v>
      </c>
      <c r="C49" s="2">
        <v>113</v>
      </c>
      <c r="D49" s="2" t="s">
        <v>100</v>
      </c>
      <c r="E49" s="3" t="s">
        <v>101</v>
      </c>
      <c r="F49" s="30"/>
      <c r="G49" s="44" t="s">
        <v>102</v>
      </c>
      <c r="I49" s="32"/>
      <c r="J49" s="32"/>
      <c r="K49" s="32"/>
      <c r="L49" s="32"/>
      <c r="M49" s="32"/>
      <c r="N49" s="32"/>
      <c r="O49" s="33"/>
      <c r="P49" s="34">
        <f t="shared" si="2"/>
        <v>0</v>
      </c>
      <c r="R49" s="45"/>
    </row>
    <row r="50" spans="2:18" ht="18" hidden="1" customHeight="1" outlineLevel="1" x14ac:dyDescent="0.3">
      <c r="B50" s="30">
        <v>48715</v>
      </c>
      <c r="C50" s="2">
        <v>31</v>
      </c>
      <c r="D50" s="2" t="s">
        <v>103</v>
      </c>
      <c r="E50" s="3" t="s">
        <v>104</v>
      </c>
      <c r="F50" s="30"/>
      <c r="G50" s="44" t="s">
        <v>105</v>
      </c>
      <c r="I50" s="32">
        <v>0</v>
      </c>
      <c r="J50" s="32">
        <v>0</v>
      </c>
      <c r="K50" s="32">
        <v>0</v>
      </c>
      <c r="L50" s="32">
        <v>0</v>
      </c>
      <c r="M50" s="32">
        <v>0</v>
      </c>
      <c r="N50" s="32">
        <v>0</v>
      </c>
      <c r="O50" s="33"/>
      <c r="P50" s="34">
        <f t="shared" si="2"/>
        <v>0</v>
      </c>
      <c r="R50" s="45"/>
    </row>
    <row r="51" spans="2:18" ht="18" hidden="1" customHeight="1" outlineLevel="1" x14ac:dyDescent="0.3">
      <c r="B51" s="30">
        <v>48715</v>
      </c>
      <c r="C51" s="2">
        <v>32</v>
      </c>
      <c r="D51" s="2" t="s">
        <v>106</v>
      </c>
      <c r="E51" s="3" t="s">
        <v>107</v>
      </c>
      <c r="F51" s="30"/>
      <c r="G51" s="44" t="s">
        <v>108</v>
      </c>
      <c r="I51" s="32">
        <v>435.84000000000003</v>
      </c>
      <c r="J51" s="32">
        <v>0</v>
      </c>
      <c r="K51" s="32">
        <v>2220</v>
      </c>
      <c r="L51" s="32">
        <v>450</v>
      </c>
      <c r="M51" s="32">
        <v>208.5</v>
      </c>
      <c r="N51" s="32">
        <v>200</v>
      </c>
      <c r="O51" s="33"/>
      <c r="P51" s="34">
        <f t="shared" si="2"/>
        <v>3514.34</v>
      </c>
      <c r="R51" s="45"/>
    </row>
    <row r="52" spans="2:18" ht="18" hidden="1" customHeight="1" outlineLevel="1" x14ac:dyDescent="0.3">
      <c r="B52" s="30">
        <v>48715</v>
      </c>
      <c r="C52" s="2">
        <v>33</v>
      </c>
      <c r="D52" s="2" t="s">
        <v>109</v>
      </c>
      <c r="E52" s="3" t="s">
        <v>110</v>
      </c>
      <c r="F52" s="30"/>
      <c r="G52" s="44" t="s">
        <v>111</v>
      </c>
      <c r="I52" s="32">
        <v>0</v>
      </c>
      <c r="J52" s="32">
        <v>0</v>
      </c>
      <c r="K52" s="32">
        <v>0</v>
      </c>
      <c r="L52" s="32">
        <v>0</v>
      </c>
      <c r="M52" s="32">
        <v>0</v>
      </c>
      <c r="N52" s="32">
        <v>0</v>
      </c>
      <c r="O52" s="33"/>
      <c r="P52" s="34">
        <f t="shared" si="2"/>
        <v>0</v>
      </c>
      <c r="R52" s="45"/>
    </row>
    <row r="53" spans="2:18" ht="18" hidden="1" customHeight="1" outlineLevel="1" x14ac:dyDescent="0.3">
      <c r="B53" s="30">
        <v>48715</v>
      </c>
      <c r="C53" s="2">
        <v>34</v>
      </c>
      <c r="D53" s="2" t="s">
        <v>112</v>
      </c>
      <c r="E53" s="3" t="s">
        <v>113</v>
      </c>
      <c r="F53" s="30"/>
      <c r="G53" s="44" t="s">
        <v>114</v>
      </c>
      <c r="I53" s="32">
        <v>0</v>
      </c>
      <c r="J53" s="32">
        <v>0</v>
      </c>
      <c r="K53" s="32">
        <v>0</v>
      </c>
      <c r="L53" s="32">
        <v>0</v>
      </c>
      <c r="M53" s="32">
        <v>0</v>
      </c>
      <c r="N53" s="32">
        <v>0</v>
      </c>
      <c r="O53" s="33"/>
      <c r="P53" s="34">
        <f t="shared" si="2"/>
        <v>0</v>
      </c>
      <c r="R53" s="45"/>
    </row>
    <row r="54" spans="2:18" ht="18" hidden="1" customHeight="1" outlineLevel="1" x14ac:dyDescent="0.3">
      <c r="B54" s="30">
        <v>48715</v>
      </c>
      <c r="C54" s="2">
        <v>35</v>
      </c>
      <c r="D54" s="2" t="s">
        <v>115</v>
      </c>
      <c r="E54" s="3" t="s">
        <v>116</v>
      </c>
      <c r="F54" s="30"/>
      <c r="G54" s="44" t="s">
        <v>117</v>
      </c>
      <c r="I54" s="32">
        <v>0</v>
      </c>
      <c r="J54" s="32">
        <v>0</v>
      </c>
      <c r="K54" s="32">
        <v>0</v>
      </c>
      <c r="L54" s="32">
        <v>0</v>
      </c>
      <c r="M54" s="32">
        <v>0</v>
      </c>
      <c r="N54" s="32">
        <v>0</v>
      </c>
      <c r="O54" s="33"/>
      <c r="P54" s="34">
        <f t="shared" si="2"/>
        <v>0</v>
      </c>
      <c r="R54" s="45"/>
    </row>
    <row r="55" spans="2:18" ht="18" hidden="1" customHeight="1" outlineLevel="1" x14ac:dyDescent="0.3">
      <c r="B55" s="30">
        <v>48715</v>
      </c>
      <c r="C55" s="2">
        <v>36</v>
      </c>
      <c r="D55" s="2" t="s">
        <v>118</v>
      </c>
      <c r="E55" s="3" t="s">
        <v>119</v>
      </c>
      <c r="F55" s="30"/>
      <c r="G55" s="44" t="s">
        <v>120</v>
      </c>
      <c r="I55" s="32">
        <v>12023.16</v>
      </c>
      <c r="J55" s="32">
        <v>10929.05</v>
      </c>
      <c r="K55" s="32">
        <v>12239.38</v>
      </c>
      <c r="L55" s="32">
        <v>12363.050000000001</v>
      </c>
      <c r="M55" s="32">
        <v>11027.35</v>
      </c>
      <c r="N55" s="32">
        <v>17607.29</v>
      </c>
      <c r="O55" s="33"/>
      <c r="P55" s="34">
        <f t="shared" si="2"/>
        <v>76189.279999999999</v>
      </c>
      <c r="R55" s="45"/>
    </row>
    <row r="56" spans="2:18" ht="18" hidden="1" customHeight="1" outlineLevel="1" x14ac:dyDescent="0.3">
      <c r="B56" s="30">
        <v>48715</v>
      </c>
      <c r="C56" s="2">
        <v>37</v>
      </c>
      <c r="D56" s="2" t="s">
        <v>121</v>
      </c>
      <c r="E56" s="3" t="s">
        <v>122</v>
      </c>
      <c r="F56" s="30"/>
      <c r="G56" s="44" t="s">
        <v>123</v>
      </c>
      <c r="I56" s="32">
        <v>0</v>
      </c>
      <c r="J56" s="32">
        <v>0</v>
      </c>
      <c r="K56" s="32">
        <v>0</v>
      </c>
      <c r="L56" s="32">
        <v>0</v>
      </c>
      <c r="M56" s="32">
        <v>0</v>
      </c>
      <c r="N56" s="32">
        <v>0</v>
      </c>
      <c r="O56" s="33"/>
      <c r="P56" s="34">
        <f t="shared" si="2"/>
        <v>0</v>
      </c>
      <c r="R56" s="45"/>
    </row>
    <row r="57" spans="2:18" ht="18" hidden="1" customHeight="1" outlineLevel="1" x14ac:dyDescent="0.3">
      <c r="B57" s="30">
        <v>48715</v>
      </c>
      <c r="C57" s="2">
        <v>38</v>
      </c>
      <c r="D57" s="2" t="s">
        <v>124</v>
      </c>
      <c r="E57" s="3" t="s">
        <v>125</v>
      </c>
      <c r="F57" s="30"/>
      <c r="G57" s="44" t="s">
        <v>126</v>
      </c>
      <c r="I57" s="32">
        <v>1198.1400000000001</v>
      </c>
      <c r="J57" s="32">
        <v>4448.45</v>
      </c>
      <c r="K57" s="32">
        <v>2641.1</v>
      </c>
      <c r="L57" s="32">
        <v>2241.02</v>
      </c>
      <c r="M57" s="32">
        <v>1375.93</v>
      </c>
      <c r="N57" s="32">
        <v>0</v>
      </c>
      <c r="O57" s="33"/>
      <c r="P57" s="34">
        <f t="shared" si="2"/>
        <v>11904.640000000001</v>
      </c>
      <c r="R57" s="45"/>
    </row>
    <row r="58" spans="2:18" ht="18" hidden="1" customHeight="1" outlineLevel="1" x14ac:dyDescent="0.3">
      <c r="B58" s="30">
        <v>48715</v>
      </c>
      <c r="C58" s="2">
        <v>39</v>
      </c>
      <c r="D58" s="2" t="s">
        <v>127</v>
      </c>
      <c r="E58" s="3" t="s">
        <v>128</v>
      </c>
      <c r="F58" s="30"/>
      <c r="G58" s="44" t="s">
        <v>129</v>
      </c>
      <c r="I58" s="32">
        <v>0</v>
      </c>
      <c r="J58" s="32">
        <v>0</v>
      </c>
      <c r="K58" s="32">
        <v>0</v>
      </c>
      <c r="L58" s="32">
        <v>0</v>
      </c>
      <c r="M58" s="32">
        <v>0</v>
      </c>
      <c r="N58" s="32">
        <v>0</v>
      </c>
      <c r="O58" s="33"/>
      <c r="P58" s="34">
        <f t="shared" si="2"/>
        <v>0</v>
      </c>
      <c r="R58" s="45"/>
    </row>
    <row r="59" spans="2:18" ht="18" hidden="1" customHeight="1" outlineLevel="1" x14ac:dyDescent="0.3">
      <c r="B59" s="30">
        <v>48715</v>
      </c>
      <c r="C59" s="2">
        <v>40</v>
      </c>
      <c r="D59" s="2" t="s">
        <v>130</v>
      </c>
      <c r="E59" s="3" t="s">
        <v>131</v>
      </c>
      <c r="F59" s="30"/>
      <c r="G59" s="44" t="s">
        <v>132</v>
      </c>
      <c r="I59" s="32">
        <v>13019.74</v>
      </c>
      <c r="J59" s="32">
        <v>12395.72</v>
      </c>
      <c r="K59" s="32">
        <v>12186.9</v>
      </c>
      <c r="L59" s="32">
        <v>12846.72</v>
      </c>
      <c r="M59" s="32">
        <v>13669.62</v>
      </c>
      <c r="N59" s="32">
        <v>13908.75</v>
      </c>
      <c r="O59" s="33"/>
      <c r="P59" s="34">
        <f t="shared" si="2"/>
        <v>78027.450000000012</v>
      </c>
      <c r="R59" s="45"/>
    </row>
    <row r="60" spans="2:18" ht="18" hidden="1" customHeight="1" outlineLevel="1" x14ac:dyDescent="0.3">
      <c r="B60" s="30">
        <v>48715</v>
      </c>
      <c r="C60" s="2">
        <v>41</v>
      </c>
      <c r="D60" s="2" t="s">
        <v>133</v>
      </c>
      <c r="E60" s="3" t="s">
        <v>134</v>
      </c>
      <c r="F60" s="30"/>
      <c r="G60" s="44" t="s">
        <v>135</v>
      </c>
      <c r="I60" s="32">
        <v>0</v>
      </c>
      <c r="J60" s="32">
        <v>0</v>
      </c>
      <c r="K60" s="32">
        <v>0</v>
      </c>
      <c r="L60" s="32">
        <v>0</v>
      </c>
      <c r="M60" s="32">
        <v>0</v>
      </c>
      <c r="N60" s="32">
        <v>0</v>
      </c>
      <c r="O60" s="33"/>
      <c r="P60" s="34">
        <f t="shared" si="2"/>
        <v>0</v>
      </c>
      <c r="R60" s="45"/>
    </row>
    <row r="61" spans="2:18" ht="18" hidden="1" customHeight="1" outlineLevel="1" x14ac:dyDescent="0.3">
      <c r="B61" s="30">
        <v>48715</v>
      </c>
      <c r="C61" s="2">
        <v>42</v>
      </c>
      <c r="D61" s="2" t="s">
        <v>136</v>
      </c>
      <c r="E61" s="3" t="s">
        <v>137</v>
      </c>
      <c r="F61" s="30"/>
      <c r="G61" s="44" t="s">
        <v>138</v>
      </c>
      <c r="I61" s="32">
        <v>0</v>
      </c>
      <c r="J61" s="32">
        <v>0</v>
      </c>
      <c r="K61" s="32">
        <v>1000</v>
      </c>
      <c r="L61" s="32">
        <v>0</v>
      </c>
      <c r="M61" s="32">
        <v>0</v>
      </c>
      <c r="N61" s="32">
        <v>5400</v>
      </c>
      <c r="O61" s="33"/>
      <c r="P61" s="34">
        <f t="shared" si="2"/>
        <v>6400</v>
      </c>
      <c r="R61" s="45"/>
    </row>
    <row r="62" spans="2:18" ht="18" hidden="1" customHeight="1" outlineLevel="1" x14ac:dyDescent="0.3">
      <c r="B62" s="30">
        <v>48715</v>
      </c>
      <c r="C62" s="2">
        <v>43</v>
      </c>
      <c r="D62" s="2" t="s">
        <v>139</v>
      </c>
      <c r="E62" s="3" t="s">
        <v>140</v>
      </c>
      <c r="F62" s="30"/>
      <c r="G62" s="44" t="s">
        <v>141</v>
      </c>
      <c r="I62" s="32">
        <v>2158</v>
      </c>
      <c r="J62" s="32">
        <v>278.19</v>
      </c>
      <c r="K62" s="32">
        <v>0</v>
      </c>
      <c r="L62" s="32">
        <v>0</v>
      </c>
      <c r="M62" s="32">
        <v>116.82</v>
      </c>
      <c r="N62" s="32">
        <v>850</v>
      </c>
      <c r="O62" s="33"/>
      <c r="P62" s="34">
        <f t="shared" si="2"/>
        <v>3403.01</v>
      </c>
      <c r="R62" s="45"/>
    </row>
    <row r="63" spans="2:18" ht="18" hidden="1" customHeight="1" outlineLevel="1" x14ac:dyDescent="0.3">
      <c r="B63" s="30">
        <v>48715</v>
      </c>
      <c r="C63" s="2">
        <v>44</v>
      </c>
      <c r="D63" s="2" t="s">
        <v>142</v>
      </c>
      <c r="E63" s="3" t="s">
        <v>143</v>
      </c>
      <c r="F63" s="30"/>
      <c r="G63" s="44" t="s">
        <v>144</v>
      </c>
      <c r="I63" s="32">
        <v>3687</v>
      </c>
      <c r="J63" s="32">
        <v>1850.26</v>
      </c>
      <c r="K63" s="32">
        <v>684.24</v>
      </c>
      <c r="L63" s="32">
        <v>3050</v>
      </c>
      <c r="M63" s="32">
        <v>11473.83</v>
      </c>
      <c r="N63" s="32">
        <v>4142.9799999999996</v>
      </c>
      <c r="O63" s="33"/>
      <c r="P63" s="34">
        <f t="shared" si="2"/>
        <v>24888.31</v>
      </c>
      <c r="R63" s="45"/>
    </row>
    <row r="64" spans="2:18" ht="18" hidden="1" customHeight="1" outlineLevel="1" x14ac:dyDescent="0.3">
      <c r="B64" s="30">
        <v>48715</v>
      </c>
      <c r="C64" s="2">
        <v>45</v>
      </c>
      <c r="D64" s="2" t="s">
        <v>145</v>
      </c>
      <c r="E64" s="3" t="s">
        <v>146</v>
      </c>
      <c r="F64" s="30"/>
      <c r="G64" s="44" t="s">
        <v>147</v>
      </c>
      <c r="I64" s="32">
        <v>0</v>
      </c>
      <c r="J64" s="32">
        <v>0</v>
      </c>
      <c r="K64" s="32">
        <v>0</v>
      </c>
      <c r="L64" s="32">
        <v>4134.54</v>
      </c>
      <c r="M64" s="32">
        <v>4112.4799999999996</v>
      </c>
      <c r="N64" s="32">
        <v>3153.08</v>
      </c>
      <c r="O64" s="33"/>
      <c r="P64" s="34">
        <f t="shared" si="2"/>
        <v>11400.1</v>
      </c>
      <c r="R64" s="45"/>
    </row>
    <row r="65" spans="2:20" ht="18" hidden="1" customHeight="1" outlineLevel="1" x14ac:dyDescent="0.3">
      <c r="B65" s="30">
        <v>48715</v>
      </c>
      <c r="C65" s="2">
        <v>46</v>
      </c>
      <c r="D65" s="2" t="s">
        <v>148</v>
      </c>
      <c r="E65" s="3" t="s">
        <v>149</v>
      </c>
      <c r="F65" s="30"/>
      <c r="G65" s="44" t="s">
        <v>150</v>
      </c>
      <c r="I65" s="32">
        <v>0</v>
      </c>
      <c r="J65" s="32">
        <v>0</v>
      </c>
      <c r="K65" s="32">
        <v>0</v>
      </c>
      <c r="L65" s="32">
        <v>0</v>
      </c>
      <c r="M65" s="32">
        <v>2800</v>
      </c>
      <c r="N65" s="32">
        <v>281.39999999999998</v>
      </c>
      <c r="O65" s="33"/>
      <c r="P65" s="34">
        <f t="shared" si="2"/>
        <v>3081.4</v>
      </c>
      <c r="R65" s="45"/>
    </row>
    <row r="66" spans="2:20" ht="18" customHeight="1" collapsed="1" x14ac:dyDescent="0.3">
      <c r="B66" s="46"/>
      <c r="C66" s="46"/>
      <c r="D66" s="46"/>
      <c r="F66" s="46"/>
      <c r="G66" s="42" t="s">
        <v>151</v>
      </c>
      <c r="I66" s="43">
        <f>SUM(I67:I78)</f>
        <v>314890.81999999995</v>
      </c>
      <c r="J66" s="43">
        <f t="shared" ref="J66:P66" si="4">SUM(J67:J78)</f>
        <v>325271.71000000002</v>
      </c>
      <c r="K66" s="43">
        <f t="shared" si="4"/>
        <v>319338.27</v>
      </c>
      <c r="L66" s="43">
        <f t="shared" si="4"/>
        <v>353442.77</v>
      </c>
      <c r="M66" s="43">
        <f t="shared" si="4"/>
        <v>355073.53</v>
      </c>
      <c r="N66" s="43">
        <f t="shared" si="4"/>
        <v>361964.02</v>
      </c>
      <c r="O66" s="47"/>
      <c r="P66" s="43">
        <f t="shared" si="4"/>
        <v>2029981.12</v>
      </c>
      <c r="R66" s="45"/>
      <c r="T66" s="45"/>
    </row>
    <row r="67" spans="2:20" ht="18" hidden="1" customHeight="1" outlineLevel="1" x14ac:dyDescent="0.3">
      <c r="B67" s="30">
        <v>48715</v>
      </c>
      <c r="C67" s="2">
        <v>47</v>
      </c>
      <c r="D67" s="2" t="s">
        <v>152</v>
      </c>
      <c r="E67" s="3" t="s">
        <v>153</v>
      </c>
      <c r="F67" s="30"/>
      <c r="G67" s="44" t="s">
        <v>154</v>
      </c>
      <c r="I67" s="32">
        <v>5661.27</v>
      </c>
      <c r="J67" s="32">
        <v>5662.16</v>
      </c>
      <c r="K67" s="32">
        <v>5661.27</v>
      </c>
      <c r="L67" s="32">
        <v>5661.27</v>
      </c>
      <c r="M67" s="32">
        <v>6651.63</v>
      </c>
      <c r="N67" s="32">
        <v>5661.27</v>
      </c>
      <c r="O67" s="33"/>
      <c r="P67" s="34">
        <f t="shared" si="2"/>
        <v>34958.870000000003</v>
      </c>
      <c r="R67" s="45"/>
      <c r="T67" s="45"/>
    </row>
    <row r="68" spans="2:20" ht="17.399999999999999" hidden="1" customHeight="1" outlineLevel="1" x14ac:dyDescent="0.3">
      <c r="B68" s="30">
        <v>48715</v>
      </c>
      <c r="C68" s="2">
        <v>48</v>
      </c>
      <c r="D68" s="2" t="s">
        <v>155</v>
      </c>
      <c r="E68" s="3" t="s">
        <v>156</v>
      </c>
      <c r="F68" s="30"/>
      <c r="G68" s="44" t="s">
        <v>157</v>
      </c>
      <c r="I68" s="32">
        <v>6250</v>
      </c>
      <c r="J68" s="32">
        <v>6250</v>
      </c>
      <c r="K68" s="32">
        <v>6250</v>
      </c>
      <c r="L68" s="32">
        <v>6250</v>
      </c>
      <c r="M68" s="32">
        <v>6250</v>
      </c>
      <c r="N68" s="32">
        <v>6250</v>
      </c>
      <c r="O68" s="33"/>
      <c r="P68" s="34">
        <f t="shared" si="2"/>
        <v>37500</v>
      </c>
      <c r="R68" s="45"/>
      <c r="T68" s="45"/>
    </row>
    <row r="69" spans="2:20" ht="18" hidden="1" customHeight="1" outlineLevel="1" x14ac:dyDescent="0.3">
      <c r="B69" s="30">
        <v>48715</v>
      </c>
      <c r="C69" s="2">
        <v>49</v>
      </c>
      <c r="D69" s="2" t="s">
        <v>158</v>
      </c>
      <c r="E69" s="3" t="s">
        <v>159</v>
      </c>
      <c r="F69" s="30"/>
      <c r="G69" s="44" t="s">
        <v>160</v>
      </c>
      <c r="I69" s="32">
        <v>139005</v>
      </c>
      <c r="J69" s="32">
        <v>139005</v>
      </c>
      <c r="K69" s="32">
        <v>139005</v>
      </c>
      <c r="L69" s="32">
        <v>139005</v>
      </c>
      <c r="M69" s="32">
        <v>144620.25</v>
      </c>
      <c r="N69" s="32">
        <v>139005</v>
      </c>
      <c r="O69" s="33"/>
      <c r="P69" s="34">
        <f t="shared" si="2"/>
        <v>839645.25</v>
      </c>
      <c r="R69" s="45"/>
      <c r="T69" s="45"/>
    </row>
    <row r="70" spans="2:20" ht="18" hidden="1" customHeight="1" outlineLevel="1" x14ac:dyDescent="0.3">
      <c r="B70" s="30">
        <v>48715</v>
      </c>
      <c r="C70" s="2">
        <v>50</v>
      </c>
      <c r="D70" s="2" t="s">
        <v>161</v>
      </c>
      <c r="E70" s="3" t="s">
        <v>162</v>
      </c>
      <c r="F70" s="30"/>
      <c r="G70" s="44" t="s">
        <v>163</v>
      </c>
      <c r="I70" s="32">
        <v>4218</v>
      </c>
      <c r="J70" s="32">
        <v>2118</v>
      </c>
      <c r="K70" s="32">
        <v>2918</v>
      </c>
      <c r="L70" s="32">
        <v>8218</v>
      </c>
      <c r="M70" s="32">
        <v>8550</v>
      </c>
      <c r="N70" s="32">
        <v>6000</v>
      </c>
      <c r="O70" s="33"/>
      <c r="P70" s="34">
        <f t="shared" si="2"/>
        <v>32022</v>
      </c>
      <c r="R70" s="45"/>
      <c r="T70" s="45"/>
    </row>
    <row r="71" spans="2:20" ht="18" hidden="1" customHeight="1" outlineLevel="1" x14ac:dyDescent="0.3">
      <c r="B71" s="30">
        <v>48715</v>
      </c>
      <c r="C71" s="2">
        <v>51</v>
      </c>
      <c r="D71" s="2" t="s">
        <v>164</v>
      </c>
      <c r="E71" s="3" t="s">
        <v>165</v>
      </c>
      <c r="F71" s="30"/>
      <c r="G71" s="44" t="s">
        <v>166</v>
      </c>
      <c r="I71" s="32">
        <v>7000</v>
      </c>
      <c r="J71" s="32">
        <v>7000</v>
      </c>
      <c r="K71" s="32">
        <v>7000</v>
      </c>
      <c r="L71" s="32">
        <v>7744</v>
      </c>
      <c r="M71" s="32">
        <v>7000</v>
      </c>
      <c r="N71" s="32">
        <v>19250</v>
      </c>
      <c r="O71" s="33"/>
      <c r="P71" s="34">
        <f t="shared" si="2"/>
        <v>54994</v>
      </c>
      <c r="R71" s="45"/>
      <c r="T71" s="45"/>
    </row>
    <row r="72" spans="2:20" ht="18" hidden="1" customHeight="1" outlineLevel="1" x14ac:dyDescent="0.3">
      <c r="B72" s="30">
        <v>48715</v>
      </c>
      <c r="C72" s="2">
        <v>52</v>
      </c>
      <c r="D72" s="2" t="s">
        <v>167</v>
      </c>
      <c r="E72" s="3" t="s">
        <v>168</v>
      </c>
      <c r="F72" s="30"/>
      <c r="G72" s="44" t="s">
        <v>169</v>
      </c>
      <c r="I72" s="32">
        <v>23177.55</v>
      </c>
      <c r="J72" s="32">
        <v>23275.040000000001</v>
      </c>
      <c r="K72" s="32">
        <v>24076.49</v>
      </c>
      <c r="L72" s="32">
        <v>23042.99</v>
      </c>
      <c r="M72" s="32">
        <v>23934.14</v>
      </c>
      <c r="N72" s="32">
        <v>28426.240000000002</v>
      </c>
      <c r="O72" s="33"/>
      <c r="P72" s="34">
        <f t="shared" si="2"/>
        <v>145932.45000000001</v>
      </c>
      <c r="R72" s="45"/>
      <c r="T72" s="45"/>
    </row>
    <row r="73" spans="2:20" ht="18" hidden="1" customHeight="1" outlineLevel="1" x14ac:dyDescent="0.3">
      <c r="B73" s="30">
        <v>48715</v>
      </c>
      <c r="C73" s="2">
        <v>53</v>
      </c>
      <c r="D73" s="2" t="s">
        <v>170</v>
      </c>
      <c r="E73" s="3" t="s">
        <v>171</v>
      </c>
      <c r="F73" s="30"/>
      <c r="G73" s="44" t="s">
        <v>172</v>
      </c>
      <c r="I73" s="32">
        <v>27900</v>
      </c>
      <c r="J73" s="32">
        <v>30036</v>
      </c>
      <c r="K73" s="32">
        <v>28400</v>
      </c>
      <c r="L73" s="32">
        <v>30012</v>
      </c>
      <c r="M73" s="32">
        <v>29400</v>
      </c>
      <c r="N73" s="32">
        <v>27950</v>
      </c>
      <c r="O73" s="33"/>
      <c r="P73" s="34">
        <f t="shared" si="2"/>
        <v>173698</v>
      </c>
      <c r="R73" s="45"/>
      <c r="T73" s="45"/>
    </row>
    <row r="74" spans="2:20" ht="18" hidden="1" customHeight="1" outlineLevel="1" x14ac:dyDescent="0.3">
      <c r="B74" s="30">
        <v>48715</v>
      </c>
      <c r="C74" s="2">
        <v>54</v>
      </c>
      <c r="D74" s="2" t="s">
        <v>173</v>
      </c>
      <c r="E74" s="3" t="s">
        <v>174</v>
      </c>
      <c r="F74" s="30"/>
      <c r="G74" s="44" t="s">
        <v>175</v>
      </c>
      <c r="I74" s="32">
        <v>80</v>
      </c>
      <c r="J74" s="32">
        <v>0</v>
      </c>
      <c r="K74" s="32">
        <v>0</v>
      </c>
      <c r="L74" s="32">
        <v>0</v>
      </c>
      <c r="M74" s="32">
        <v>120</v>
      </c>
      <c r="N74" s="32">
        <v>0</v>
      </c>
      <c r="O74" s="33"/>
      <c r="P74" s="34">
        <f t="shared" si="2"/>
        <v>200</v>
      </c>
      <c r="R74" s="45"/>
      <c r="T74" s="45"/>
    </row>
    <row r="75" spans="2:20" ht="18" hidden="1" customHeight="1" outlineLevel="1" x14ac:dyDescent="0.3">
      <c r="B75" s="30">
        <v>48715</v>
      </c>
      <c r="C75" s="2">
        <v>55</v>
      </c>
      <c r="D75" s="2" t="s">
        <v>176</v>
      </c>
      <c r="E75" s="3" t="s">
        <v>177</v>
      </c>
      <c r="F75" s="30"/>
      <c r="G75" s="44" t="s">
        <v>178</v>
      </c>
      <c r="I75" s="32">
        <v>0</v>
      </c>
      <c r="J75" s="32">
        <v>0</v>
      </c>
      <c r="K75" s="32">
        <v>0</v>
      </c>
      <c r="L75" s="32">
        <v>0</v>
      </c>
      <c r="M75" s="32">
        <v>0</v>
      </c>
      <c r="N75" s="32">
        <v>0</v>
      </c>
      <c r="O75" s="33"/>
      <c r="P75" s="34">
        <f t="shared" si="2"/>
        <v>0</v>
      </c>
      <c r="R75" s="45"/>
      <c r="T75" s="45"/>
    </row>
    <row r="76" spans="2:20" ht="18" hidden="1" customHeight="1" outlineLevel="1" x14ac:dyDescent="0.3">
      <c r="B76" s="30">
        <v>48715</v>
      </c>
      <c r="C76" s="2">
        <v>56</v>
      </c>
      <c r="D76" s="2" t="s">
        <v>179</v>
      </c>
      <c r="E76" s="3" t="s">
        <v>180</v>
      </c>
      <c r="F76" s="30"/>
      <c r="G76" s="44" t="s">
        <v>181</v>
      </c>
      <c r="I76" s="32">
        <v>650</v>
      </c>
      <c r="J76" s="32">
        <v>6378</v>
      </c>
      <c r="K76" s="32">
        <v>480</v>
      </c>
      <c r="L76" s="32">
        <v>26762</v>
      </c>
      <c r="M76" s="32">
        <v>21800</v>
      </c>
      <c r="N76" s="32">
        <v>22674</v>
      </c>
      <c r="O76" s="33"/>
      <c r="P76" s="34">
        <f t="shared" si="2"/>
        <v>78744</v>
      </c>
      <c r="R76" s="45"/>
      <c r="T76" s="45"/>
    </row>
    <row r="77" spans="2:20" ht="18" hidden="1" customHeight="1" outlineLevel="1" x14ac:dyDescent="0.3">
      <c r="B77" s="30">
        <v>48715</v>
      </c>
      <c r="C77" s="2">
        <v>57</v>
      </c>
      <c r="D77" s="2" t="s">
        <v>182</v>
      </c>
      <c r="E77" s="3" t="s">
        <v>183</v>
      </c>
      <c r="F77" s="30"/>
      <c r="G77" s="44" t="s">
        <v>184</v>
      </c>
      <c r="I77" s="32">
        <v>70949</v>
      </c>
      <c r="J77" s="32">
        <v>75547.510000000009</v>
      </c>
      <c r="K77" s="32">
        <v>75547.510000000009</v>
      </c>
      <c r="L77" s="32">
        <v>76747.510000000009</v>
      </c>
      <c r="M77" s="32">
        <v>76747.510000000009</v>
      </c>
      <c r="N77" s="32">
        <v>76747.510000000009</v>
      </c>
      <c r="O77" s="33"/>
      <c r="P77" s="34">
        <f t="shared" si="2"/>
        <v>452286.55000000005</v>
      </c>
      <c r="R77" s="45"/>
      <c r="T77" s="45"/>
    </row>
    <row r="78" spans="2:20" ht="18" hidden="1" customHeight="1" outlineLevel="1" x14ac:dyDescent="0.3">
      <c r="B78" s="30">
        <v>48715</v>
      </c>
      <c r="C78" s="2">
        <v>58</v>
      </c>
      <c r="D78" s="2" t="s">
        <v>185</v>
      </c>
      <c r="E78" s="3" t="s">
        <v>186</v>
      </c>
      <c r="F78" s="30"/>
      <c r="G78" s="44" t="s">
        <v>187</v>
      </c>
      <c r="I78" s="32">
        <v>30000</v>
      </c>
      <c r="J78" s="32">
        <v>30000</v>
      </c>
      <c r="K78" s="32">
        <v>30000</v>
      </c>
      <c r="L78" s="32">
        <v>30000</v>
      </c>
      <c r="M78" s="32">
        <v>30000</v>
      </c>
      <c r="N78" s="32">
        <v>30000</v>
      </c>
      <c r="O78" s="33"/>
      <c r="P78" s="34">
        <f t="shared" si="2"/>
        <v>180000</v>
      </c>
      <c r="R78" s="45"/>
      <c r="T78" s="45"/>
    </row>
    <row r="79" spans="2:20" ht="18" customHeight="1" collapsed="1" x14ac:dyDescent="0.3">
      <c r="B79" s="46"/>
      <c r="C79" s="46"/>
      <c r="D79" s="46"/>
      <c r="F79" s="46"/>
      <c r="G79" s="42" t="s">
        <v>188</v>
      </c>
      <c r="I79" s="43">
        <f>SUM(I80:I82)</f>
        <v>4150.2700000000004</v>
      </c>
      <c r="J79" s="43">
        <f t="shared" ref="J79:P79" si="5">SUM(J80:J82)</f>
        <v>4150.2700000000004</v>
      </c>
      <c r="K79" s="43">
        <f t="shared" si="5"/>
        <v>4150.2700000000004</v>
      </c>
      <c r="L79" s="43">
        <f t="shared" si="5"/>
        <v>4150.2700000000004</v>
      </c>
      <c r="M79" s="43">
        <f t="shared" si="5"/>
        <v>4395.4900000000007</v>
      </c>
      <c r="N79" s="43">
        <f t="shared" si="5"/>
        <v>4395.49</v>
      </c>
      <c r="O79" s="47"/>
      <c r="P79" s="43">
        <f t="shared" si="5"/>
        <v>25392.060000000005</v>
      </c>
      <c r="R79" s="45"/>
      <c r="T79" s="45"/>
    </row>
    <row r="80" spans="2:20" ht="18" hidden="1" customHeight="1" outlineLevel="1" x14ac:dyDescent="0.3">
      <c r="B80" s="30">
        <v>48715</v>
      </c>
      <c r="C80" s="2">
        <v>59</v>
      </c>
      <c r="D80" s="2" t="s">
        <v>189</v>
      </c>
      <c r="E80" s="3" t="s">
        <v>190</v>
      </c>
      <c r="F80" s="30"/>
      <c r="G80" s="48" t="s">
        <v>191</v>
      </c>
      <c r="I80" s="32">
        <v>4150.2700000000004</v>
      </c>
      <c r="J80" s="32">
        <v>4150.2700000000004</v>
      </c>
      <c r="K80" s="32">
        <v>4150.2700000000004</v>
      </c>
      <c r="L80" s="32">
        <v>4150.2700000000004</v>
      </c>
      <c r="M80" s="32">
        <v>4395.4900000000007</v>
      </c>
      <c r="N80" s="32">
        <v>4395.49</v>
      </c>
      <c r="O80" s="33"/>
      <c r="P80" s="34">
        <f>SUM(I80:N80)</f>
        <v>25392.060000000005</v>
      </c>
      <c r="R80" s="45"/>
      <c r="T80" s="45"/>
    </row>
    <row r="81" spans="2:20" ht="18" hidden="1" customHeight="1" outlineLevel="1" x14ac:dyDescent="0.3">
      <c r="B81" s="30">
        <v>48715</v>
      </c>
      <c r="C81" s="2">
        <v>60</v>
      </c>
      <c r="D81" s="2" t="s">
        <v>192</v>
      </c>
      <c r="E81" s="3" t="s">
        <v>193</v>
      </c>
      <c r="F81" s="30"/>
      <c r="G81" s="48" t="s">
        <v>194</v>
      </c>
      <c r="I81" s="32">
        <v>0</v>
      </c>
      <c r="J81" s="32">
        <v>0</v>
      </c>
      <c r="K81" s="32">
        <v>0</v>
      </c>
      <c r="L81" s="32">
        <v>0</v>
      </c>
      <c r="M81" s="32">
        <v>0</v>
      </c>
      <c r="N81" s="32">
        <v>0</v>
      </c>
      <c r="O81" s="33"/>
      <c r="P81" s="34">
        <f t="shared" si="2"/>
        <v>0</v>
      </c>
      <c r="R81" s="45"/>
      <c r="T81" s="45"/>
    </row>
    <row r="82" spans="2:20" ht="18" hidden="1" customHeight="1" outlineLevel="1" x14ac:dyDescent="0.3">
      <c r="B82" s="30">
        <v>48715</v>
      </c>
      <c r="C82" s="2">
        <v>61</v>
      </c>
      <c r="D82" s="2" t="s">
        <v>195</v>
      </c>
      <c r="E82" s="3" t="s">
        <v>196</v>
      </c>
      <c r="G82" s="44" t="s">
        <v>197</v>
      </c>
      <c r="I82" s="32">
        <v>0</v>
      </c>
      <c r="J82" s="32">
        <v>0</v>
      </c>
      <c r="K82" s="32">
        <v>0</v>
      </c>
      <c r="L82" s="32">
        <v>0</v>
      </c>
      <c r="M82" s="32">
        <v>0</v>
      </c>
      <c r="N82" s="32">
        <v>0</v>
      </c>
      <c r="O82" s="33"/>
      <c r="P82" s="34">
        <f t="shared" si="2"/>
        <v>0</v>
      </c>
      <c r="R82" s="45"/>
      <c r="T82" s="45"/>
    </row>
    <row r="83" spans="2:20" ht="18" customHeight="1" collapsed="1" x14ac:dyDescent="0.3">
      <c r="B83" s="46"/>
      <c r="C83" s="46"/>
      <c r="D83" s="46"/>
      <c r="F83" s="46"/>
      <c r="G83" s="42" t="s">
        <v>198</v>
      </c>
      <c r="I83" s="43">
        <f>SUM(I84)</f>
        <v>2000</v>
      </c>
      <c r="J83" s="43">
        <f t="shared" ref="J83:P83" si="6">SUM(J84)</f>
        <v>2000</v>
      </c>
      <c r="K83" s="43">
        <f t="shared" si="6"/>
        <v>0</v>
      </c>
      <c r="L83" s="43">
        <f t="shared" si="6"/>
        <v>0</v>
      </c>
      <c r="M83" s="43">
        <f t="shared" si="6"/>
        <v>3000</v>
      </c>
      <c r="N83" s="43">
        <f t="shared" si="6"/>
        <v>3000</v>
      </c>
      <c r="O83" s="47"/>
      <c r="P83" s="43">
        <f t="shared" si="6"/>
        <v>10000</v>
      </c>
      <c r="R83" s="45"/>
      <c r="T83" s="45"/>
    </row>
    <row r="84" spans="2:20" ht="18" hidden="1" customHeight="1" outlineLevel="1" x14ac:dyDescent="0.3">
      <c r="B84" s="30">
        <v>48715</v>
      </c>
      <c r="C84" s="2">
        <v>62</v>
      </c>
      <c r="D84" s="2" t="s">
        <v>199</v>
      </c>
      <c r="E84" s="3" t="s">
        <v>200</v>
      </c>
      <c r="F84" s="30"/>
      <c r="G84" s="44" t="s">
        <v>201</v>
      </c>
      <c r="I84" s="32">
        <v>2000</v>
      </c>
      <c r="J84" s="32">
        <v>2000</v>
      </c>
      <c r="K84" s="32">
        <v>0</v>
      </c>
      <c r="L84" s="32">
        <v>0</v>
      </c>
      <c r="M84" s="32">
        <v>3000</v>
      </c>
      <c r="N84" s="32">
        <v>3000</v>
      </c>
      <c r="O84" s="33"/>
      <c r="P84" s="34">
        <f t="shared" si="2"/>
        <v>10000</v>
      </c>
      <c r="R84" s="45"/>
      <c r="T84" s="45"/>
    </row>
    <row r="85" spans="2:20" ht="18" customHeight="1" collapsed="1" x14ac:dyDescent="0.3">
      <c r="B85" s="46"/>
      <c r="C85" s="46"/>
      <c r="D85" s="46"/>
      <c r="F85" s="46"/>
      <c r="G85" s="42" t="s">
        <v>202</v>
      </c>
      <c r="I85" s="43">
        <f>SUM(I86:I90)</f>
        <v>12265.95</v>
      </c>
      <c r="J85" s="43">
        <f t="shared" ref="J85:P85" si="7">SUM(J86:J90)</f>
        <v>17081.03</v>
      </c>
      <c r="K85" s="43">
        <f t="shared" si="7"/>
        <v>31576.679999999997</v>
      </c>
      <c r="L85" s="43">
        <f t="shared" si="7"/>
        <v>25119.14</v>
      </c>
      <c r="M85" s="43">
        <f t="shared" si="7"/>
        <v>57884.19999999999</v>
      </c>
      <c r="N85" s="43">
        <f t="shared" si="7"/>
        <v>10997.56</v>
      </c>
      <c r="O85" s="47"/>
      <c r="P85" s="43">
        <f t="shared" si="7"/>
        <v>154924.56</v>
      </c>
      <c r="R85" s="45"/>
    </row>
    <row r="86" spans="2:20" ht="18" hidden="1" customHeight="1" outlineLevel="1" x14ac:dyDescent="0.3">
      <c r="B86" s="30">
        <v>48715</v>
      </c>
      <c r="C86" s="2">
        <v>63</v>
      </c>
      <c r="D86" s="2" t="s">
        <v>203</v>
      </c>
      <c r="E86" s="3" t="s">
        <v>204</v>
      </c>
      <c r="F86" s="30"/>
      <c r="G86" s="44" t="s">
        <v>205</v>
      </c>
      <c r="I86" s="32">
        <v>0</v>
      </c>
      <c r="J86" s="32">
        <v>0</v>
      </c>
      <c r="K86" s="32">
        <v>0</v>
      </c>
      <c r="L86" s="32">
        <v>0</v>
      </c>
      <c r="M86" s="32">
        <v>0</v>
      </c>
      <c r="N86" s="32">
        <v>0</v>
      </c>
      <c r="O86" s="33"/>
      <c r="P86" s="34">
        <f t="shared" si="2"/>
        <v>0</v>
      </c>
      <c r="R86" s="45"/>
    </row>
    <row r="87" spans="2:20" ht="18" hidden="1" customHeight="1" outlineLevel="1" x14ac:dyDescent="0.3">
      <c r="B87" s="30">
        <v>48715</v>
      </c>
      <c r="C87" s="2">
        <v>64</v>
      </c>
      <c r="D87" s="2" t="s">
        <v>206</v>
      </c>
      <c r="E87" s="3" t="s">
        <v>207</v>
      </c>
      <c r="F87" s="30"/>
      <c r="G87" s="44" t="s">
        <v>208</v>
      </c>
      <c r="I87" s="32">
        <v>9385</v>
      </c>
      <c r="J87" s="32">
        <v>12162.82</v>
      </c>
      <c r="K87" s="32">
        <v>29022.329999999998</v>
      </c>
      <c r="L87" s="32">
        <v>22564.35</v>
      </c>
      <c r="M87" s="32">
        <v>55333.139999999992</v>
      </c>
      <c r="N87" s="32">
        <v>8446.5</v>
      </c>
      <c r="O87" s="33"/>
      <c r="P87" s="34">
        <f t="shared" si="2"/>
        <v>136914.13999999998</v>
      </c>
      <c r="R87" s="45"/>
    </row>
    <row r="88" spans="2:20" ht="18" hidden="1" customHeight="1" outlineLevel="1" x14ac:dyDescent="0.3">
      <c r="B88" s="30">
        <v>48715</v>
      </c>
      <c r="C88" s="2">
        <v>65</v>
      </c>
      <c r="D88" s="2" t="s">
        <v>209</v>
      </c>
      <c r="E88" s="3" t="s">
        <v>210</v>
      </c>
      <c r="F88" s="30"/>
      <c r="G88" s="44" t="s">
        <v>211</v>
      </c>
      <c r="I88" s="32">
        <v>937.5</v>
      </c>
      <c r="J88" s="32">
        <v>3291.0299999999997</v>
      </c>
      <c r="K88" s="32">
        <v>937.5</v>
      </c>
      <c r="L88" s="32">
        <v>937.5</v>
      </c>
      <c r="M88" s="32">
        <v>937.5</v>
      </c>
      <c r="N88" s="32">
        <v>937.5</v>
      </c>
      <c r="O88" s="33"/>
      <c r="P88" s="34">
        <f t="shared" si="2"/>
        <v>7978.53</v>
      </c>
      <c r="R88" s="45"/>
    </row>
    <row r="89" spans="2:20" ht="18" hidden="1" customHeight="1" outlineLevel="1" x14ac:dyDescent="0.3">
      <c r="B89" s="30">
        <v>48715</v>
      </c>
      <c r="C89" s="2">
        <v>66</v>
      </c>
      <c r="D89" s="2" t="s">
        <v>212</v>
      </c>
      <c r="E89" s="3" t="s">
        <v>213</v>
      </c>
      <c r="F89" s="30"/>
      <c r="G89" s="49" t="s">
        <v>214</v>
      </c>
      <c r="I89" s="32">
        <v>0</v>
      </c>
      <c r="J89" s="32">
        <v>0</v>
      </c>
      <c r="K89" s="32">
        <v>0</v>
      </c>
      <c r="L89" s="32">
        <v>0</v>
      </c>
      <c r="M89" s="32">
        <v>0</v>
      </c>
      <c r="N89" s="32">
        <v>0</v>
      </c>
      <c r="O89" s="33"/>
      <c r="P89" s="34">
        <f t="shared" si="2"/>
        <v>0</v>
      </c>
      <c r="R89" s="45"/>
    </row>
    <row r="90" spans="2:20" ht="18" hidden="1" customHeight="1" outlineLevel="1" x14ac:dyDescent="0.3">
      <c r="B90" s="30">
        <v>48715</v>
      </c>
      <c r="C90" s="2">
        <v>67</v>
      </c>
      <c r="D90" s="2" t="s">
        <v>215</v>
      </c>
      <c r="E90" s="3" t="s">
        <v>216</v>
      </c>
      <c r="F90" s="30"/>
      <c r="G90" s="49" t="s">
        <v>217</v>
      </c>
      <c r="I90" s="32">
        <v>1943.4499999999998</v>
      </c>
      <c r="J90" s="32">
        <v>1627.18</v>
      </c>
      <c r="K90" s="32">
        <v>1616.85</v>
      </c>
      <c r="L90" s="32">
        <v>1617.29</v>
      </c>
      <c r="M90" s="32">
        <v>1613.56</v>
      </c>
      <c r="N90" s="32">
        <v>1613.56</v>
      </c>
      <c r="O90" s="33"/>
      <c r="P90" s="34">
        <f t="shared" ref="P90" si="8">SUM(I90:N90)</f>
        <v>10031.89</v>
      </c>
      <c r="R90" s="45"/>
    </row>
    <row r="91" spans="2:20" ht="18" customHeight="1" collapsed="1" x14ac:dyDescent="0.3">
      <c r="B91" s="46"/>
      <c r="C91" s="46"/>
      <c r="D91" s="46"/>
      <c r="F91" s="46"/>
      <c r="G91" s="42" t="s">
        <v>218</v>
      </c>
      <c r="I91" s="43">
        <f>SUM(I92:I95)</f>
        <v>15252.2</v>
      </c>
      <c r="J91" s="43">
        <f t="shared" ref="J91:P91" si="9">SUM(J92:J95)</f>
        <v>13949.279999999999</v>
      </c>
      <c r="K91" s="43">
        <f t="shared" si="9"/>
        <v>11414.24</v>
      </c>
      <c r="L91" s="43">
        <f t="shared" si="9"/>
        <v>21673.439999999999</v>
      </c>
      <c r="M91" s="43">
        <f t="shared" si="9"/>
        <v>27335.59</v>
      </c>
      <c r="N91" s="43">
        <f t="shared" si="9"/>
        <v>10965.28</v>
      </c>
      <c r="O91" s="47"/>
      <c r="P91" s="43">
        <f t="shared" si="9"/>
        <v>100590.03</v>
      </c>
      <c r="R91" s="45"/>
    </row>
    <row r="92" spans="2:20" ht="18" hidden="1" customHeight="1" outlineLevel="1" x14ac:dyDescent="0.3">
      <c r="B92" s="30">
        <v>48715</v>
      </c>
      <c r="C92" s="2">
        <v>68</v>
      </c>
      <c r="D92" s="2" t="s">
        <v>219</v>
      </c>
      <c r="E92" s="3" t="s">
        <v>220</v>
      </c>
      <c r="F92" s="30"/>
      <c r="G92" s="44" t="s">
        <v>221</v>
      </c>
      <c r="I92" s="32">
        <v>4507.3900000000003</v>
      </c>
      <c r="J92" s="32">
        <v>3979.7</v>
      </c>
      <c r="K92" s="32">
        <v>0</v>
      </c>
      <c r="L92" s="32">
        <v>4496.29</v>
      </c>
      <c r="M92" s="32">
        <v>4156.5</v>
      </c>
      <c r="N92" s="32">
        <v>4685.2</v>
      </c>
      <c r="O92" s="33"/>
      <c r="P92" s="34">
        <f t="shared" ref="P92:P95" si="10">SUM(I92:N92)</f>
        <v>21825.08</v>
      </c>
      <c r="R92" s="45"/>
    </row>
    <row r="93" spans="2:20" ht="18" hidden="1" customHeight="1" outlineLevel="1" x14ac:dyDescent="0.3">
      <c r="B93" s="30">
        <v>48715</v>
      </c>
      <c r="C93" s="2">
        <v>69</v>
      </c>
      <c r="D93" s="2" t="s">
        <v>222</v>
      </c>
      <c r="E93" s="3" t="s">
        <v>223</v>
      </c>
      <c r="F93" s="30"/>
      <c r="G93" s="44" t="s">
        <v>224</v>
      </c>
      <c r="I93" s="32">
        <v>10316.81</v>
      </c>
      <c r="J93" s="32">
        <v>9684.58</v>
      </c>
      <c r="K93" s="32">
        <v>11274.24</v>
      </c>
      <c r="L93" s="32">
        <v>17177.149999999998</v>
      </c>
      <c r="M93" s="32">
        <v>19475.09</v>
      </c>
      <c r="N93" s="32">
        <v>5013.25</v>
      </c>
      <c r="O93" s="33"/>
      <c r="P93" s="34">
        <f t="shared" si="10"/>
        <v>72941.119999999995</v>
      </c>
      <c r="R93" s="45"/>
    </row>
    <row r="94" spans="2:20" ht="18" hidden="1" customHeight="1" outlineLevel="1" x14ac:dyDescent="0.3">
      <c r="B94" s="30">
        <v>48715</v>
      </c>
      <c r="C94" s="2">
        <v>70</v>
      </c>
      <c r="D94" s="2" t="s">
        <v>225</v>
      </c>
      <c r="E94" s="3" t="s">
        <v>226</v>
      </c>
      <c r="F94" s="30"/>
      <c r="G94" s="44" t="s">
        <v>227</v>
      </c>
      <c r="I94" s="32">
        <v>428</v>
      </c>
      <c r="J94" s="32">
        <v>0</v>
      </c>
      <c r="K94" s="32">
        <v>140</v>
      </c>
      <c r="L94" s="32">
        <v>0</v>
      </c>
      <c r="M94" s="32">
        <v>3704</v>
      </c>
      <c r="N94" s="32">
        <v>1266.83</v>
      </c>
      <c r="O94" s="33"/>
      <c r="P94" s="34">
        <f t="shared" si="10"/>
        <v>5538.83</v>
      </c>
      <c r="R94" s="45"/>
    </row>
    <row r="95" spans="2:20" ht="18" hidden="1" customHeight="1" outlineLevel="1" x14ac:dyDescent="0.3">
      <c r="B95" s="30">
        <v>48715</v>
      </c>
      <c r="C95" s="2">
        <v>71</v>
      </c>
      <c r="D95" s="2" t="s">
        <v>228</v>
      </c>
      <c r="E95" s="3" t="s">
        <v>229</v>
      </c>
      <c r="F95" s="30"/>
      <c r="G95" s="44" t="s">
        <v>230</v>
      </c>
      <c r="I95" s="32">
        <v>0</v>
      </c>
      <c r="J95" s="32">
        <v>285</v>
      </c>
      <c r="K95" s="32">
        <v>0</v>
      </c>
      <c r="L95" s="32">
        <v>0</v>
      </c>
      <c r="M95" s="32">
        <v>0</v>
      </c>
      <c r="N95" s="32">
        <v>0</v>
      </c>
      <c r="O95" s="33"/>
      <c r="P95" s="34">
        <f t="shared" si="10"/>
        <v>285</v>
      </c>
      <c r="R95" s="45"/>
    </row>
    <row r="96" spans="2:20" ht="18" customHeight="1" collapsed="1" x14ac:dyDescent="0.3">
      <c r="B96" s="46"/>
      <c r="C96" s="46"/>
      <c r="D96" s="46"/>
      <c r="F96" s="46"/>
      <c r="G96" s="42" t="s">
        <v>231</v>
      </c>
      <c r="I96" s="43">
        <f>SUM(I97:I104)</f>
        <v>3186.9300000000003</v>
      </c>
      <c r="J96" s="43">
        <f t="shared" ref="J96:P96" si="11">SUM(J97:J104)</f>
        <v>2828.11</v>
      </c>
      <c r="K96" s="43">
        <f t="shared" si="11"/>
        <v>1808.47</v>
      </c>
      <c r="L96" s="43">
        <f t="shared" si="11"/>
        <v>2386.0699999999997</v>
      </c>
      <c r="M96" s="43">
        <f t="shared" si="11"/>
        <v>3078.1000000000004</v>
      </c>
      <c r="N96" s="43">
        <f t="shared" si="11"/>
        <v>834.6099999999999</v>
      </c>
      <c r="O96" s="47"/>
      <c r="P96" s="43">
        <f t="shared" si="11"/>
        <v>14122.289999999999</v>
      </c>
      <c r="R96" s="45"/>
    </row>
    <row r="97" spans="2:16" ht="18" hidden="1" customHeight="1" outlineLevel="1" x14ac:dyDescent="0.3">
      <c r="B97" s="30">
        <v>48715</v>
      </c>
      <c r="C97" s="2">
        <v>75</v>
      </c>
      <c r="D97" s="2" t="s">
        <v>232</v>
      </c>
      <c r="E97" s="3" t="s">
        <v>233</v>
      </c>
      <c r="F97" s="30"/>
      <c r="G97" s="48" t="s">
        <v>234</v>
      </c>
      <c r="I97" s="32">
        <v>0</v>
      </c>
      <c r="J97" s="32">
        <v>0</v>
      </c>
      <c r="K97" s="32">
        <v>0</v>
      </c>
      <c r="L97" s="32">
        <v>0</v>
      </c>
      <c r="M97" s="32">
        <v>0</v>
      </c>
      <c r="N97" s="32">
        <v>0</v>
      </c>
      <c r="O97" s="33"/>
      <c r="P97" s="34">
        <f t="shared" ref="P97:P104" si="12">SUM(I97:N97)</f>
        <v>0</v>
      </c>
    </row>
    <row r="98" spans="2:16" ht="18" hidden="1" customHeight="1" outlineLevel="1" x14ac:dyDescent="0.3">
      <c r="B98" s="30">
        <v>48715</v>
      </c>
      <c r="C98" s="2">
        <v>78</v>
      </c>
      <c r="D98" s="2" t="s">
        <v>235</v>
      </c>
      <c r="E98" s="3" t="s">
        <v>236</v>
      </c>
      <c r="F98" s="30"/>
      <c r="G98" s="44" t="s">
        <v>237</v>
      </c>
      <c r="I98" s="32">
        <v>455.91</v>
      </c>
      <c r="J98" s="32">
        <v>402.15</v>
      </c>
      <c r="K98" s="32">
        <v>429.75</v>
      </c>
      <c r="L98" s="32">
        <v>503.35</v>
      </c>
      <c r="M98" s="32">
        <v>557.93000000000006</v>
      </c>
      <c r="N98" s="32">
        <v>445.12999999999994</v>
      </c>
      <c r="O98" s="33"/>
      <c r="P98" s="34">
        <f t="shared" si="12"/>
        <v>2794.2200000000003</v>
      </c>
    </row>
    <row r="99" spans="2:16" ht="18" hidden="1" customHeight="1" outlineLevel="1" x14ac:dyDescent="0.3">
      <c r="B99" s="30">
        <v>48717</v>
      </c>
      <c r="C99" s="2">
        <v>78</v>
      </c>
      <c r="D99" s="2" t="s">
        <v>235</v>
      </c>
      <c r="E99" s="3" t="s">
        <v>238</v>
      </c>
      <c r="F99" s="30"/>
      <c r="G99" s="44" t="s">
        <v>237</v>
      </c>
      <c r="I99" s="32">
        <v>16.720000000000002</v>
      </c>
      <c r="J99" s="32">
        <v>5.28</v>
      </c>
      <c r="K99" s="32">
        <v>0.88</v>
      </c>
      <c r="L99" s="32">
        <v>11.760000000000002</v>
      </c>
      <c r="M99" s="32">
        <v>4.4000000000000004</v>
      </c>
      <c r="N99" s="32">
        <v>15.280000000000001</v>
      </c>
      <c r="O99" s="33"/>
      <c r="P99" s="34">
        <f t="shared" si="12"/>
        <v>54.32</v>
      </c>
    </row>
    <row r="100" spans="2:16" ht="18" hidden="1" customHeight="1" outlineLevel="1" x14ac:dyDescent="0.3">
      <c r="B100" s="30">
        <v>48715</v>
      </c>
      <c r="C100" s="2">
        <v>79</v>
      </c>
      <c r="D100" s="2" t="s">
        <v>239</v>
      </c>
      <c r="E100" s="3" t="s">
        <v>240</v>
      </c>
      <c r="F100" s="30"/>
      <c r="G100" s="44" t="s">
        <v>241</v>
      </c>
      <c r="I100" s="32">
        <v>1787.08</v>
      </c>
      <c r="J100" s="32">
        <v>387.08</v>
      </c>
      <c r="K100" s="32">
        <v>587.83000000000004</v>
      </c>
      <c r="L100" s="32">
        <v>461.46</v>
      </c>
      <c r="M100" s="32">
        <v>399.81</v>
      </c>
      <c r="N100" s="32">
        <v>38.35</v>
      </c>
      <c r="O100" s="33"/>
      <c r="P100" s="34">
        <f t="shared" si="12"/>
        <v>3661.6099999999997</v>
      </c>
    </row>
    <row r="101" spans="2:16" ht="18" hidden="1" customHeight="1" outlineLevel="1" x14ac:dyDescent="0.3">
      <c r="B101" s="30">
        <v>48717</v>
      </c>
      <c r="C101" s="2">
        <v>79</v>
      </c>
      <c r="D101" s="2" t="s">
        <v>239</v>
      </c>
      <c r="E101" s="3" t="s">
        <v>242</v>
      </c>
      <c r="F101" s="30"/>
      <c r="G101" s="44" t="s">
        <v>241</v>
      </c>
      <c r="I101" s="32">
        <v>812.69</v>
      </c>
      <c r="J101" s="32">
        <v>1319.87</v>
      </c>
      <c r="K101" s="32">
        <v>138.35</v>
      </c>
      <c r="L101" s="32">
        <v>79.27</v>
      </c>
      <c r="M101" s="32">
        <v>529.17999999999995</v>
      </c>
      <c r="N101" s="32">
        <v>95.3</v>
      </c>
      <c r="O101" s="33"/>
      <c r="P101" s="34">
        <f t="shared" si="12"/>
        <v>2974.66</v>
      </c>
    </row>
    <row r="102" spans="2:16" ht="18" hidden="1" customHeight="1" outlineLevel="1" x14ac:dyDescent="0.3">
      <c r="B102" s="30">
        <v>48715</v>
      </c>
      <c r="C102" s="2">
        <v>81</v>
      </c>
      <c r="D102" s="2" t="s">
        <v>243</v>
      </c>
      <c r="E102" s="3" t="s">
        <v>244</v>
      </c>
      <c r="F102" s="30"/>
      <c r="G102" s="44" t="s">
        <v>245</v>
      </c>
      <c r="I102" s="32">
        <v>114.53</v>
      </c>
      <c r="J102" s="32">
        <v>713.73</v>
      </c>
      <c r="K102" s="32">
        <v>519.72</v>
      </c>
      <c r="L102" s="32">
        <v>1330.23</v>
      </c>
      <c r="M102" s="32">
        <v>1586.78</v>
      </c>
      <c r="N102" s="32">
        <v>240.55</v>
      </c>
      <c r="O102" s="33"/>
      <c r="P102" s="34">
        <f t="shared" si="12"/>
        <v>4505.54</v>
      </c>
    </row>
    <row r="103" spans="2:16" ht="18" hidden="1" customHeight="1" outlineLevel="1" x14ac:dyDescent="0.3">
      <c r="B103" s="30">
        <v>48717</v>
      </c>
      <c r="C103" s="2">
        <v>81</v>
      </c>
      <c r="D103" s="2" t="s">
        <v>243</v>
      </c>
      <c r="E103" s="3" t="s">
        <v>246</v>
      </c>
      <c r="F103" s="30"/>
      <c r="G103" s="44" t="s">
        <v>245</v>
      </c>
      <c r="I103" s="32">
        <v>0</v>
      </c>
      <c r="J103" s="32">
        <v>0</v>
      </c>
      <c r="K103" s="32">
        <v>131.94</v>
      </c>
      <c r="L103" s="32">
        <v>0</v>
      </c>
      <c r="M103" s="32">
        <v>0</v>
      </c>
      <c r="N103" s="32">
        <v>0</v>
      </c>
      <c r="O103" s="33"/>
      <c r="P103" s="34">
        <f t="shared" si="12"/>
        <v>131.94</v>
      </c>
    </row>
    <row r="104" spans="2:16" ht="18" hidden="1" customHeight="1" outlineLevel="1" x14ac:dyDescent="0.3">
      <c r="B104" s="30">
        <v>48715</v>
      </c>
      <c r="C104" s="2">
        <v>83</v>
      </c>
      <c r="D104" s="2" t="s">
        <v>247</v>
      </c>
      <c r="E104" s="3" t="s">
        <v>248</v>
      </c>
      <c r="F104" s="30"/>
      <c r="G104" s="44" t="s">
        <v>249</v>
      </c>
      <c r="I104" s="32">
        <v>0</v>
      </c>
      <c r="J104" s="32">
        <v>0</v>
      </c>
      <c r="K104" s="32">
        <v>0</v>
      </c>
      <c r="L104" s="32">
        <v>0</v>
      </c>
      <c r="M104" s="32">
        <v>0</v>
      </c>
      <c r="N104" s="32">
        <v>0</v>
      </c>
      <c r="O104" s="33"/>
      <c r="P104" s="34">
        <f t="shared" si="12"/>
        <v>0</v>
      </c>
    </row>
    <row r="105" spans="2:16" ht="18" customHeight="1" collapsed="1" x14ac:dyDescent="0.3">
      <c r="B105" s="46"/>
      <c r="C105" s="46"/>
      <c r="D105" s="46"/>
      <c r="F105" s="46"/>
      <c r="G105" s="42" t="s">
        <v>250</v>
      </c>
      <c r="I105" s="43">
        <f>SUM(I106:I108)</f>
        <v>0</v>
      </c>
      <c r="J105" s="43">
        <f t="shared" ref="J105:P105" si="13">SUM(J106:J108)</f>
        <v>0</v>
      </c>
      <c r="K105" s="43">
        <f t="shared" si="13"/>
        <v>0</v>
      </c>
      <c r="L105" s="43">
        <f t="shared" si="13"/>
        <v>0</v>
      </c>
      <c r="M105" s="43">
        <f t="shared" si="13"/>
        <v>0</v>
      </c>
      <c r="N105" s="43">
        <f t="shared" si="13"/>
        <v>0</v>
      </c>
      <c r="O105" s="47"/>
      <c r="P105" s="43">
        <f t="shared" si="13"/>
        <v>0</v>
      </c>
    </row>
    <row r="106" spans="2:16" ht="18" hidden="1" customHeight="1" outlineLevel="1" x14ac:dyDescent="0.3">
      <c r="B106" s="30">
        <v>48715</v>
      </c>
      <c r="C106" s="2">
        <v>72</v>
      </c>
      <c r="D106" s="2" t="s">
        <v>251</v>
      </c>
      <c r="E106" s="3" t="s">
        <v>252</v>
      </c>
      <c r="F106" s="30"/>
      <c r="G106" s="48" t="s">
        <v>253</v>
      </c>
      <c r="I106" s="32">
        <v>0</v>
      </c>
      <c r="J106" s="32">
        <v>0</v>
      </c>
      <c r="K106" s="32">
        <v>0</v>
      </c>
      <c r="L106" s="32">
        <v>0</v>
      </c>
      <c r="M106" s="32">
        <v>0</v>
      </c>
      <c r="N106" s="32">
        <v>0</v>
      </c>
      <c r="O106" s="33"/>
      <c r="P106" s="34">
        <f t="shared" ref="P106:P108" si="14">SUM(I106:N106)</f>
        <v>0</v>
      </c>
    </row>
    <row r="107" spans="2:16" ht="18" hidden="1" customHeight="1" outlineLevel="1" x14ac:dyDescent="0.3">
      <c r="B107" s="30">
        <v>48715</v>
      </c>
      <c r="C107" s="2">
        <v>73</v>
      </c>
      <c r="D107" s="2" t="s">
        <v>254</v>
      </c>
      <c r="E107" s="3" t="s">
        <v>255</v>
      </c>
      <c r="F107" s="30"/>
      <c r="G107" s="48" t="s">
        <v>256</v>
      </c>
      <c r="I107" s="32">
        <v>0</v>
      </c>
      <c r="J107" s="32">
        <v>0</v>
      </c>
      <c r="K107" s="32">
        <v>0</v>
      </c>
      <c r="L107" s="32">
        <v>0</v>
      </c>
      <c r="M107" s="32">
        <v>0</v>
      </c>
      <c r="N107" s="32">
        <v>0</v>
      </c>
      <c r="O107" s="33"/>
      <c r="P107" s="34">
        <f t="shared" si="14"/>
        <v>0</v>
      </c>
    </row>
    <row r="108" spans="2:16" ht="18" hidden="1" customHeight="1" outlineLevel="1" x14ac:dyDescent="0.3">
      <c r="B108" s="30">
        <v>48715</v>
      </c>
      <c r="C108" s="2">
        <v>74</v>
      </c>
      <c r="D108" s="2" t="s">
        <v>257</v>
      </c>
      <c r="E108" s="3" t="s">
        <v>258</v>
      </c>
      <c r="F108" s="30"/>
      <c r="G108" s="48" t="s">
        <v>259</v>
      </c>
      <c r="I108" s="32">
        <v>0</v>
      </c>
      <c r="J108" s="32">
        <v>0</v>
      </c>
      <c r="K108" s="32">
        <v>0</v>
      </c>
      <c r="L108" s="32">
        <v>0</v>
      </c>
      <c r="M108" s="32">
        <v>0</v>
      </c>
      <c r="N108" s="32">
        <v>0</v>
      </c>
      <c r="O108" s="33"/>
      <c r="P108" s="34">
        <f t="shared" si="14"/>
        <v>0</v>
      </c>
    </row>
    <row r="109" spans="2:16" ht="3" customHeight="1" x14ac:dyDescent="0.3">
      <c r="G109" s="50"/>
      <c r="I109" s="38"/>
      <c r="J109" s="38"/>
      <c r="K109" s="38"/>
      <c r="L109" s="38"/>
      <c r="M109" s="38"/>
      <c r="N109" s="38"/>
      <c r="O109" s="38"/>
      <c r="P109" s="34"/>
    </row>
    <row r="110" spans="2:16" ht="18" customHeight="1" collapsed="1" x14ac:dyDescent="0.3">
      <c r="B110" s="46"/>
      <c r="C110" s="46"/>
      <c r="D110" s="46"/>
      <c r="F110" s="46"/>
      <c r="G110" s="51" t="s">
        <v>260</v>
      </c>
      <c r="I110" s="28">
        <f>SUM(I111:I115)</f>
        <v>110800.14</v>
      </c>
      <c r="J110" s="28">
        <f t="shared" ref="J110:P110" si="15">SUM(J111:J115)</f>
        <v>383535</v>
      </c>
      <c r="K110" s="28">
        <f t="shared" si="15"/>
        <v>0</v>
      </c>
      <c r="L110" s="28">
        <f t="shared" si="15"/>
        <v>2273.73</v>
      </c>
      <c r="M110" s="28">
        <f t="shared" si="15"/>
        <v>9110.36</v>
      </c>
      <c r="N110" s="28">
        <f t="shared" si="15"/>
        <v>336040.33999999997</v>
      </c>
      <c r="O110" s="41"/>
      <c r="P110" s="28">
        <f t="shared" si="15"/>
        <v>841759.57000000007</v>
      </c>
    </row>
    <row r="111" spans="2:16" ht="18" hidden="1" customHeight="1" outlineLevel="1" x14ac:dyDescent="0.3">
      <c r="B111" s="30">
        <v>48715</v>
      </c>
      <c r="C111" s="2">
        <v>112</v>
      </c>
      <c r="D111" s="2" t="s">
        <v>261</v>
      </c>
      <c r="E111" s="3" t="s">
        <v>262</v>
      </c>
      <c r="F111" s="30"/>
      <c r="G111" s="52" t="s">
        <v>263</v>
      </c>
      <c r="I111" s="32">
        <v>7548.14</v>
      </c>
      <c r="J111" s="32">
        <v>0</v>
      </c>
      <c r="K111" s="32">
        <v>0</v>
      </c>
      <c r="L111" s="32">
        <v>75</v>
      </c>
      <c r="M111" s="32">
        <v>0</v>
      </c>
      <c r="N111" s="32">
        <v>1005.23</v>
      </c>
      <c r="O111" s="53"/>
      <c r="P111" s="34">
        <f t="shared" ref="P111:P115" si="16">SUM(I111:N111)</f>
        <v>8628.3700000000008</v>
      </c>
    </row>
    <row r="112" spans="2:16" ht="18" hidden="1" customHeight="1" outlineLevel="1" x14ac:dyDescent="0.3">
      <c r="B112" s="30">
        <v>48717</v>
      </c>
      <c r="C112" s="2">
        <v>112</v>
      </c>
      <c r="D112" s="2" t="s">
        <v>261</v>
      </c>
      <c r="E112" s="3" t="s">
        <v>264</v>
      </c>
      <c r="F112" s="30"/>
      <c r="G112" s="52" t="s">
        <v>263</v>
      </c>
      <c r="I112" s="32">
        <v>1152</v>
      </c>
      <c r="J112" s="32">
        <v>0</v>
      </c>
      <c r="K112" s="32">
        <v>0</v>
      </c>
      <c r="L112" s="32">
        <v>0</v>
      </c>
      <c r="M112" s="32">
        <v>0</v>
      </c>
      <c r="N112" s="32">
        <v>0</v>
      </c>
      <c r="O112" s="53"/>
      <c r="P112" s="34">
        <f t="shared" si="16"/>
        <v>1152</v>
      </c>
    </row>
    <row r="113" spans="2:20" ht="18" hidden="1" customHeight="1" outlineLevel="1" x14ac:dyDescent="0.3">
      <c r="B113" s="30">
        <v>48715</v>
      </c>
      <c r="C113" s="2">
        <v>99</v>
      </c>
      <c r="D113" s="2" t="s">
        <v>265</v>
      </c>
      <c r="E113" s="3" t="s">
        <v>266</v>
      </c>
      <c r="F113" s="30"/>
      <c r="G113" s="52" t="s">
        <v>267</v>
      </c>
      <c r="I113" s="32">
        <v>100000</v>
      </c>
      <c r="J113" s="32">
        <v>190755</v>
      </c>
      <c r="K113" s="32">
        <v>0</v>
      </c>
      <c r="L113" s="32">
        <v>0</v>
      </c>
      <c r="M113" s="32">
        <v>7990.36</v>
      </c>
      <c r="N113" s="32">
        <v>328807.89999999997</v>
      </c>
      <c r="O113" s="53"/>
      <c r="P113" s="34">
        <f t="shared" si="16"/>
        <v>627553.26</v>
      </c>
    </row>
    <row r="114" spans="2:20" ht="16.2" hidden="1" customHeight="1" outlineLevel="1" x14ac:dyDescent="0.3">
      <c r="B114" s="30">
        <v>48717</v>
      </c>
      <c r="C114" s="2">
        <v>100</v>
      </c>
      <c r="D114" s="2" t="s">
        <v>268</v>
      </c>
      <c r="E114" s="3" t="s">
        <v>269</v>
      </c>
      <c r="F114" s="30"/>
      <c r="G114" s="52" t="s">
        <v>270</v>
      </c>
      <c r="I114" s="32">
        <v>2100</v>
      </c>
      <c r="J114" s="32">
        <v>192780</v>
      </c>
      <c r="K114" s="32">
        <v>0</v>
      </c>
      <c r="L114" s="32">
        <v>2198.73</v>
      </c>
      <c r="M114" s="32">
        <v>1120</v>
      </c>
      <c r="N114" s="32">
        <v>6227.21</v>
      </c>
      <c r="O114" s="53"/>
      <c r="P114" s="34">
        <f t="shared" si="16"/>
        <v>204425.94</v>
      </c>
    </row>
    <row r="115" spans="2:20" ht="16.2" hidden="1" customHeight="1" outlineLevel="1" x14ac:dyDescent="0.3">
      <c r="B115" s="30">
        <v>48715</v>
      </c>
      <c r="C115" s="2">
        <v>114</v>
      </c>
      <c r="D115" s="2" t="s">
        <v>271</v>
      </c>
      <c r="E115" s="3" t="s">
        <v>272</v>
      </c>
      <c r="F115" s="30"/>
      <c r="G115" s="52" t="s">
        <v>273</v>
      </c>
      <c r="I115" s="32">
        <v>0</v>
      </c>
      <c r="J115" s="32">
        <v>0</v>
      </c>
      <c r="K115" s="32">
        <v>0</v>
      </c>
      <c r="L115" s="32">
        <v>0</v>
      </c>
      <c r="M115" s="32">
        <v>0</v>
      </c>
      <c r="N115" s="32">
        <v>0</v>
      </c>
      <c r="O115" s="53"/>
      <c r="P115" s="34">
        <f t="shared" si="16"/>
        <v>0</v>
      </c>
    </row>
    <row r="116" spans="2:20" ht="3" customHeight="1" thickBot="1" x14ac:dyDescent="0.35">
      <c r="G116" s="54"/>
      <c r="I116" s="55"/>
      <c r="J116" s="55"/>
      <c r="K116" s="55"/>
      <c r="L116" s="55"/>
      <c r="M116" s="55"/>
      <c r="N116" s="55"/>
      <c r="O116" s="53"/>
      <c r="P116" s="56"/>
      <c r="R116" s="45"/>
    </row>
    <row r="117" spans="2:20" ht="18" customHeight="1" collapsed="1" x14ac:dyDescent="0.3">
      <c r="B117" s="46"/>
      <c r="C117" s="46"/>
      <c r="D117" s="46"/>
      <c r="F117" s="46"/>
      <c r="G117" s="57" t="s">
        <v>274</v>
      </c>
      <c r="I117" s="58">
        <f>SUM(I118:I127)</f>
        <v>227186.41999999998</v>
      </c>
      <c r="J117" s="58">
        <f t="shared" ref="J117:P117" si="17">SUM(J118:J127)</f>
        <v>482944.52999999997</v>
      </c>
      <c r="K117" s="58">
        <f t="shared" si="17"/>
        <v>90273.99</v>
      </c>
      <c r="L117" s="58">
        <f t="shared" si="17"/>
        <v>86541.99</v>
      </c>
      <c r="M117" s="58">
        <f t="shared" si="17"/>
        <v>96646.8</v>
      </c>
      <c r="N117" s="58">
        <f t="shared" si="17"/>
        <v>53035.11</v>
      </c>
      <c r="O117" s="20"/>
      <c r="P117" s="58">
        <f t="shared" si="17"/>
        <v>1036628.8400000001</v>
      </c>
      <c r="R117" s="45"/>
      <c r="T117" s="45"/>
    </row>
    <row r="118" spans="2:20" s="17" customFormat="1" ht="18" hidden="1" customHeight="1" outlineLevel="1" x14ac:dyDescent="0.3">
      <c r="B118" s="30">
        <v>48715</v>
      </c>
      <c r="C118" s="30">
        <v>97</v>
      </c>
      <c r="D118" s="30" t="s">
        <v>275</v>
      </c>
      <c r="E118" s="3" t="s">
        <v>276</v>
      </c>
      <c r="F118" s="59"/>
      <c r="G118" s="44" t="s">
        <v>277</v>
      </c>
      <c r="H118" s="1"/>
      <c r="I118" s="32">
        <v>3556</v>
      </c>
      <c r="J118" s="32">
        <v>192780</v>
      </c>
      <c r="K118" s="32">
        <v>0</v>
      </c>
      <c r="L118" s="32">
        <v>2198.73</v>
      </c>
      <c r="M118" s="32">
        <v>8120</v>
      </c>
      <c r="N118" s="32">
        <v>1227.21</v>
      </c>
      <c r="O118" s="33"/>
      <c r="P118" s="34">
        <f t="shared" ref="P118:P127" si="18">SUM(I118:N118)</f>
        <v>207881.94</v>
      </c>
      <c r="Q118" s="60"/>
      <c r="R118" s="60"/>
      <c r="T118" s="60"/>
    </row>
    <row r="119" spans="2:20" s="17" customFormat="1" ht="18" hidden="1" customHeight="1" outlineLevel="1" x14ac:dyDescent="0.3">
      <c r="B119" s="30">
        <v>48717</v>
      </c>
      <c r="C119" s="30">
        <v>98</v>
      </c>
      <c r="D119" s="30" t="s">
        <v>278</v>
      </c>
      <c r="E119" s="3" t="s">
        <v>279</v>
      </c>
      <c r="F119" s="59"/>
      <c r="G119" s="48" t="s">
        <v>280</v>
      </c>
      <c r="H119" s="1"/>
      <c r="I119" s="32">
        <v>223630.41999999998</v>
      </c>
      <c r="J119" s="32">
        <v>290164.52999999997</v>
      </c>
      <c r="K119" s="32">
        <v>90188.99</v>
      </c>
      <c r="L119" s="32">
        <v>754.96</v>
      </c>
      <c r="M119" s="32">
        <v>417.02</v>
      </c>
      <c r="N119" s="32">
        <v>51807.9</v>
      </c>
      <c r="O119" s="33"/>
      <c r="P119" s="34">
        <f t="shared" si="18"/>
        <v>656963.81999999995</v>
      </c>
      <c r="Q119" s="60"/>
      <c r="R119" s="60"/>
      <c r="T119" s="60"/>
    </row>
    <row r="120" spans="2:20" s="17" customFormat="1" ht="18" hidden="1" customHeight="1" outlineLevel="1" x14ac:dyDescent="0.3">
      <c r="B120" s="30">
        <v>48715</v>
      </c>
      <c r="C120" s="30">
        <v>104</v>
      </c>
      <c r="D120" s="30" t="s">
        <v>281</v>
      </c>
      <c r="E120" s="3" t="s">
        <v>282</v>
      </c>
      <c r="F120" s="59"/>
      <c r="G120" s="48" t="s">
        <v>283</v>
      </c>
      <c r="H120" s="1"/>
      <c r="I120" s="32">
        <v>0</v>
      </c>
      <c r="J120" s="32">
        <v>0</v>
      </c>
      <c r="K120" s="32">
        <v>0</v>
      </c>
      <c r="L120" s="32">
        <v>0</v>
      </c>
      <c r="M120" s="32">
        <v>0</v>
      </c>
      <c r="N120" s="32">
        <v>0</v>
      </c>
      <c r="O120" s="33"/>
      <c r="P120" s="34">
        <f t="shared" si="18"/>
        <v>0</v>
      </c>
      <c r="Q120" s="60"/>
      <c r="R120" s="60"/>
      <c r="T120" s="60"/>
    </row>
    <row r="121" spans="2:20" s="17" customFormat="1" ht="18" hidden="1" customHeight="1" outlineLevel="1" x14ac:dyDescent="0.3">
      <c r="B121" s="30">
        <v>48715</v>
      </c>
      <c r="C121" s="30">
        <v>105</v>
      </c>
      <c r="D121" s="30" t="s">
        <v>284</v>
      </c>
      <c r="E121" s="3" t="s">
        <v>285</v>
      </c>
      <c r="F121" s="59"/>
      <c r="G121" s="44" t="s">
        <v>286</v>
      </c>
      <c r="H121" s="1"/>
      <c r="I121" s="32">
        <v>0</v>
      </c>
      <c r="J121" s="32">
        <v>0</v>
      </c>
      <c r="K121" s="32">
        <v>85</v>
      </c>
      <c r="L121" s="32">
        <v>0</v>
      </c>
      <c r="M121" s="32">
        <v>0</v>
      </c>
      <c r="N121" s="32">
        <v>0</v>
      </c>
      <c r="O121" s="33"/>
      <c r="P121" s="34">
        <f t="shared" si="18"/>
        <v>85</v>
      </c>
      <c r="Q121" s="60"/>
      <c r="R121" s="60"/>
      <c r="T121" s="60"/>
    </row>
    <row r="122" spans="2:20" s="17" customFormat="1" ht="18" hidden="1" customHeight="1" outlineLevel="1" x14ac:dyDescent="0.3">
      <c r="B122" s="30">
        <v>48715</v>
      </c>
      <c r="C122" s="30">
        <v>106</v>
      </c>
      <c r="D122" s="30" t="s">
        <v>287</v>
      </c>
      <c r="E122" s="3" t="s">
        <v>288</v>
      </c>
      <c r="F122" s="59"/>
      <c r="G122" s="48" t="s">
        <v>289</v>
      </c>
      <c r="H122" s="1"/>
      <c r="I122" s="32">
        <v>0</v>
      </c>
      <c r="J122" s="32">
        <v>0</v>
      </c>
      <c r="K122" s="32">
        <v>0</v>
      </c>
      <c r="L122" s="32">
        <v>83588.3</v>
      </c>
      <c r="M122" s="32">
        <v>88109.78</v>
      </c>
      <c r="N122" s="32">
        <v>0</v>
      </c>
      <c r="O122" s="33"/>
      <c r="P122" s="34">
        <f t="shared" si="18"/>
        <v>171698.08000000002</v>
      </c>
      <c r="Q122" s="60"/>
      <c r="R122" s="60"/>
      <c r="T122" s="60"/>
    </row>
    <row r="123" spans="2:20" s="17" customFormat="1" ht="18" hidden="1" customHeight="1" outlineLevel="1" x14ac:dyDescent="0.3">
      <c r="B123" s="30">
        <v>48717</v>
      </c>
      <c r="C123" s="30">
        <v>106</v>
      </c>
      <c r="D123" s="30" t="s">
        <v>287</v>
      </c>
      <c r="E123" s="3" t="s">
        <v>290</v>
      </c>
      <c r="F123" s="59"/>
      <c r="G123" s="48" t="s">
        <v>289</v>
      </c>
      <c r="H123" s="1"/>
      <c r="I123" s="32">
        <v>0</v>
      </c>
      <c r="J123" s="32">
        <v>0</v>
      </c>
      <c r="K123" s="32">
        <v>0</v>
      </c>
      <c r="L123" s="32">
        <v>0</v>
      </c>
      <c r="M123" s="32">
        <v>0</v>
      </c>
      <c r="N123" s="32">
        <v>0</v>
      </c>
      <c r="O123" s="33"/>
      <c r="P123" s="34">
        <f t="shared" si="18"/>
        <v>0</v>
      </c>
      <c r="Q123" s="60"/>
      <c r="R123" s="60"/>
      <c r="T123" s="60"/>
    </row>
    <row r="124" spans="2:20" s="17" customFormat="1" ht="18" hidden="1" customHeight="1" outlineLevel="1" x14ac:dyDescent="0.3">
      <c r="B124" s="30">
        <v>48715</v>
      </c>
      <c r="C124" s="2">
        <v>107</v>
      </c>
      <c r="D124" s="2" t="s">
        <v>291</v>
      </c>
      <c r="E124" s="3" t="s">
        <v>292</v>
      </c>
      <c r="F124" s="59"/>
      <c r="G124" s="52" t="s">
        <v>293</v>
      </c>
      <c r="H124" s="1"/>
      <c r="I124" s="32">
        <v>0</v>
      </c>
      <c r="J124" s="32">
        <v>0</v>
      </c>
      <c r="K124" s="32">
        <v>0</v>
      </c>
      <c r="L124" s="32">
        <v>0</v>
      </c>
      <c r="M124" s="32">
        <v>0</v>
      </c>
      <c r="N124" s="32">
        <v>0</v>
      </c>
      <c r="O124" s="33"/>
      <c r="P124" s="34">
        <f t="shared" si="18"/>
        <v>0</v>
      </c>
      <c r="Q124" s="60"/>
      <c r="R124" s="60"/>
      <c r="T124" s="60"/>
    </row>
    <row r="125" spans="2:20" s="17" customFormat="1" ht="18" hidden="1" customHeight="1" outlineLevel="1" x14ac:dyDescent="0.3">
      <c r="B125" s="30">
        <v>48715</v>
      </c>
      <c r="C125" s="2">
        <v>108</v>
      </c>
      <c r="D125" s="2" t="s">
        <v>294</v>
      </c>
      <c r="E125" s="3" t="s">
        <v>295</v>
      </c>
      <c r="F125" s="59"/>
      <c r="G125" s="52" t="s">
        <v>296</v>
      </c>
      <c r="H125" s="1"/>
      <c r="I125" s="32">
        <v>0</v>
      </c>
      <c r="J125" s="32">
        <v>0</v>
      </c>
      <c r="K125" s="32">
        <v>0</v>
      </c>
      <c r="L125" s="32">
        <v>0</v>
      </c>
      <c r="M125" s="32">
        <v>0</v>
      </c>
      <c r="N125" s="32">
        <v>0</v>
      </c>
      <c r="O125" s="33"/>
      <c r="P125" s="34">
        <f t="shared" si="18"/>
        <v>0</v>
      </c>
      <c r="Q125" s="60"/>
      <c r="R125" s="60"/>
      <c r="T125" s="60"/>
    </row>
    <row r="126" spans="2:20" s="17" customFormat="1" ht="18" hidden="1" customHeight="1" outlineLevel="1" x14ac:dyDescent="0.3">
      <c r="B126" s="30">
        <v>48715</v>
      </c>
      <c r="C126" s="30">
        <v>109</v>
      </c>
      <c r="D126" s="2" t="s">
        <v>297</v>
      </c>
      <c r="E126" s="3" t="s">
        <v>298</v>
      </c>
      <c r="F126" s="59"/>
      <c r="G126" s="48" t="s">
        <v>299</v>
      </c>
      <c r="H126" s="1"/>
      <c r="I126" s="32">
        <v>0</v>
      </c>
      <c r="J126" s="32">
        <v>0</v>
      </c>
      <c r="K126" s="32">
        <v>0</v>
      </c>
      <c r="L126" s="32">
        <v>0</v>
      </c>
      <c r="M126" s="32">
        <v>0</v>
      </c>
      <c r="N126" s="32">
        <v>0</v>
      </c>
      <c r="O126" s="33"/>
      <c r="P126" s="34">
        <f t="shared" si="18"/>
        <v>0</v>
      </c>
      <c r="Q126" s="60"/>
      <c r="R126" s="60"/>
      <c r="T126" s="60"/>
    </row>
    <row r="127" spans="2:20" s="17" customFormat="1" ht="18" hidden="1" customHeight="1" outlineLevel="1" x14ac:dyDescent="0.3">
      <c r="B127" s="30">
        <v>48715</v>
      </c>
      <c r="C127" s="30">
        <v>110</v>
      </c>
      <c r="D127" s="2" t="s">
        <v>300</v>
      </c>
      <c r="E127" s="3" t="s">
        <v>301</v>
      </c>
      <c r="F127" s="59"/>
      <c r="G127" s="48" t="s">
        <v>302</v>
      </c>
      <c r="H127" s="1"/>
      <c r="I127" s="32">
        <v>0</v>
      </c>
      <c r="J127" s="32">
        <v>0</v>
      </c>
      <c r="K127" s="32">
        <v>0</v>
      </c>
      <c r="L127" s="32">
        <v>0</v>
      </c>
      <c r="M127" s="32">
        <v>0</v>
      </c>
      <c r="N127" s="32">
        <v>0</v>
      </c>
      <c r="O127" s="33"/>
      <c r="P127" s="34">
        <f t="shared" si="18"/>
        <v>0</v>
      </c>
      <c r="Q127" s="60"/>
      <c r="R127" s="60"/>
      <c r="T127" s="60"/>
    </row>
    <row r="128" spans="2:20" ht="4.5" customHeight="1" x14ac:dyDescent="0.3">
      <c r="O128" s="33"/>
    </row>
    <row r="129" spans="2:20" ht="18" customHeight="1" collapsed="1" x14ac:dyDescent="0.3">
      <c r="B129" s="30"/>
      <c r="F129" s="30"/>
      <c r="G129" s="51" t="s">
        <v>303</v>
      </c>
      <c r="I129" s="28">
        <f>SUM(I130:I135)</f>
        <v>1121948.9200000002</v>
      </c>
      <c r="J129" s="28">
        <f t="shared" ref="J129:P129" si="19">SUM(J130:J135)</f>
        <v>2507140.12</v>
      </c>
      <c r="K129" s="28">
        <f t="shared" si="19"/>
        <v>1477876.83</v>
      </c>
      <c r="L129" s="28">
        <f t="shared" si="19"/>
        <v>1541068.6199999999</v>
      </c>
      <c r="M129" s="28">
        <f t="shared" si="19"/>
        <v>1424895.13</v>
      </c>
      <c r="N129" s="28">
        <f t="shared" si="19"/>
        <v>180512.28</v>
      </c>
      <c r="O129" s="33"/>
      <c r="P129" s="28">
        <f t="shared" si="19"/>
        <v>8253441.9000000004</v>
      </c>
    </row>
    <row r="130" spans="2:20" ht="18" hidden="1" customHeight="1" outlineLevel="1" x14ac:dyDescent="0.3">
      <c r="B130" s="30">
        <v>48715</v>
      </c>
      <c r="C130" s="2">
        <v>95</v>
      </c>
      <c r="D130" s="2" t="s">
        <v>304</v>
      </c>
      <c r="E130" s="3" t="s">
        <v>305</v>
      </c>
      <c r="F130" s="30"/>
      <c r="G130" s="52" t="s">
        <v>306</v>
      </c>
      <c r="I130" s="32">
        <v>2914.33</v>
      </c>
      <c r="J130" s="32">
        <v>2801.15</v>
      </c>
      <c r="K130" s="32">
        <v>4167.26</v>
      </c>
      <c r="L130" s="32">
        <v>2451.27</v>
      </c>
      <c r="M130" s="32">
        <v>3068.82</v>
      </c>
      <c r="N130" s="32">
        <v>53.14</v>
      </c>
      <c r="O130" s="53"/>
      <c r="P130" s="34">
        <f t="shared" ref="P130:P135" si="20">SUM(I130:N130)</f>
        <v>15455.97</v>
      </c>
    </row>
    <row r="131" spans="2:20" ht="18" hidden="1" customHeight="1" outlineLevel="1" x14ac:dyDescent="0.3">
      <c r="B131" s="30">
        <v>48717</v>
      </c>
      <c r="C131" s="2">
        <v>96</v>
      </c>
      <c r="D131" s="2" t="s">
        <v>307</v>
      </c>
      <c r="E131" s="3" t="s">
        <v>308</v>
      </c>
      <c r="F131" s="30"/>
      <c r="G131" s="44" t="s">
        <v>306</v>
      </c>
      <c r="I131" s="32">
        <v>4045.66</v>
      </c>
      <c r="J131" s="32">
        <v>1623.78</v>
      </c>
      <c r="K131" s="32">
        <v>957.74</v>
      </c>
      <c r="L131" s="32">
        <v>851.12</v>
      </c>
      <c r="M131" s="32">
        <v>755.14</v>
      </c>
      <c r="N131" s="32">
        <v>160.31</v>
      </c>
      <c r="O131" s="53"/>
      <c r="P131" s="34">
        <f t="shared" si="20"/>
        <v>8393.7499999999982</v>
      </c>
    </row>
    <row r="132" spans="2:20" ht="18" hidden="1" customHeight="1" outlineLevel="1" x14ac:dyDescent="0.3">
      <c r="B132" s="30">
        <v>48715</v>
      </c>
      <c r="C132" s="2">
        <v>88</v>
      </c>
      <c r="D132" s="2" t="s">
        <v>309</v>
      </c>
      <c r="E132" s="3" t="s">
        <v>310</v>
      </c>
      <c r="F132" s="30"/>
      <c r="G132" s="44" t="s">
        <v>311</v>
      </c>
      <c r="I132" s="32">
        <v>100871.06</v>
      </c>
      <c r="J132" s="32">
        <v>1307910.53</v>
      </c>
      <c r="K132" s="32">
        <v>654641.05000000005</v>
      </c>
      <c r="L132" s="32">
        <v>652416.05000000005</v>
      </c>
      <c r="M132" s="32">
        <v>566045.27</v>
      </c>
      <c r="N132" s="32">
        <v>0</v>
      </c>
      <c r="O132" s="53"/>
      <c r="P132" s="34">
        <f t="shared" si="20"/>
        <v>3281883.9600000004</v>
      </c>
    </row>
    <row r="133" spans="2:20" ht="18" hidden="1" customHeight="1" outlineLevel="1" x14ac:dyDescent="0.3">
      <c r="B133" s="30">
        <v>48717</v>
      </c>
      <c r="C133" s="2">
        <v>90</v>
      </c>
      <c r="D133" s="2" t="s">
        <v>312</v>
      </c>
      <c r="E133" s="3" t="s">
        <v>313</v>
      </c>
      <c r="F133" s="30"/>
      <c r="G133" s="52" t="s">
        <v>314</v>
      </c>
      <c r="I133" s="32">
        <v>0</v>
      </c>
      <c r="J133" s="32">
        <v>190012.58</v>
      </c>
      <c r="K133" s="32">
        <v>0</v>
      </c>
      <c r="L133" s="32">
        <v>0</v>
      </c>
      <c r="M133" s="32">
        <v>0</v>
      </c>
      <c r="N133" s="32">
        <v>0</v>
      </c>
      <c r="O133" s="53"/>
      <c r="P133" s="34">
        <f t="shared" si="20"/>
        <v>190012.58</v>
      </c>
    </row>
    <row r="134" spans="2:20" ht="18" hidden="1" customHeight="1" outlineLevel="1" x14ac:dyDescent="0.3">
      <c r="B134" s="30">
        <v>48715</v>
      </c>
      <c r="C134" s="2">
        <v>92</v>
      </c>
      <c r="D134" s="2" t="s">
        <v>315</v>
      </c>
      <c r="E134" s="3" t="s">
        <v>316</v>
      </c>
      <c r="F134" s="30"/>
      <c r="G134" s="44" t="s">
        <v>317</v>
      </c>
      <c r="I134" s="32">
        <v>700270.27</v>
      </c>
      <c r="J134" s="32">
        <v>694571.33</v>
      </c>
      <c r="K134" s="32">
        <v>722649.19</v>
      </c>
      <c r="L134" s="32">
        <v>863300.73</v>
      </c>
      <c r="M134" s="32">
        <v>836028.99</v>
      </c>
      <c r="N134" s="32">
        <v>111242.05</v>
      </c>
      <c r="O134" s="53"/>
      <c r="P134" s="34">
        <f t="shared" si="20"/>
        <v>3928062.5599999996</v>
      </c>
    </row>
    <row r="135" spans="2:20" ht="18" hidden="1" customHeight="1" outlineLevel="1" x14ac:dyDescent="0.3">
      <c r="B135" s="30">
        <v>48717</v>
      </c>
      <c r="C135" s="2">
        <v>94</v>
      </c>
      <c r="D135" s="2" t="s">
        <v>318</v>
      </c>
      <c r="E135" s="3" t="s">
        <v>319</v>
      </c>
      <c r="F135" s="30"/>
      <c r="G135" s="44" t="s">
        <v>320</v>
      </c>
      <c r="I135" s="32">
        <v>313847.60000000003</v>
      </c>
      <c r="J135" s="32">
        <v>310220.75</v>
      </c>
      <c r="K135" s="32">
        <v>95461.590000000011</v>
      </c>
      <c r="L135" s="32">
        <v>22049.45</v>
      </c>
      <c r="M135" s="32">
        <v>18996.91</v>
      </c>
      <c r="N135" s="32">
        <v>69056.78</v>
      </c>
      <c r="O135" s="53"/>
      <c r="P135" s="34">
        <f t="shared" si="20"/>
        <v>829633.08000000007</v>
      </c>
    </row>
    <row r="136" spans="2:20" ht="4.8" customHeight="1" thickBot="1" x14ac:dyDescent="0.35"/>
    <row r="137" spans="2:20" ht="18" customHeight="1" collapsed="1" x14ac:dyDescent="0.3">
      <c r="B137" s="30"/>
      <c r="F137" s="30"/>
      <c r="G137" s="57" t="s">
        <v>321</v>
      </c>
      <c r="H137" s="61"/>
      <c r="I137" s="58">
        <f>SUM(I138:I141)</f>
        <v>1114988.9300000002</v>
      </c>
      <c r="J137" s="58">
        <f t="shared" ref="J137:P137" si="21">SUM(J138:J141)</f>
        <v>2502715.19</v>
      </c>
      <c r="K137" s="58">
        <f t="shared" si="21"/>
        <v>1472751.83</v>
      </c>
      <c r="L137" s="58">
        <f t="shared" si="21"/>
        <v>1537766.23</v>
      </c>
      <c r="M137" s="58">
        <f t="shared" si="21"/>
        <v>1421071.17</v>
      </c>
      <c r="N137" s="58">
        <f t="shared" si="21"/>
        <v>180298.83000000002</v>
      </c>
      <c r="O137" s="62"/>
      <c r="P137" s="58">
        <f t="shared" si="21"/>
        <v>8229592.1799999997</v>
      </c>
    </row>
    <row r="138" spans="2:20" ht="18" hidden="1" customHeight="1" outlineLevel="1" x14ac:dyDescent="0.3">
      <c r="B138" s="30">
        <v>48715</v>
      </c>
      <c r="C138" s="2">
        <v>87</v>
      </c>
      <c r="D138" s="2" t="s">
        <v>322</v>
      </c>
      <c r="E138" s="3" t="s">
        <v>323</v>
      </c>
      <c r="F138" s="30"/>
      <c r="G138" s="44" t="s">
        <v>324</v>
      </c>
      <c r="I138" s="32">
        <v>100871.06</v>
      </c>
      <c r="J138" s="32">
        <v>1307910.53</v>
      </c>
      <c r="K138" s="32">
        <v>654641.05000000005</v>
      </c>
      <c r="L138" s="32">
        <v>652416.05000000005</v>
      </c>
      <c r="M138" s="32">
        <v>566045.27</v>
      </c>
      <c r="N138" s="32">
        <v>0</v>
      </c>
      <c r="O138" s="53"/>
      <c r="P138" s="34">
        <f t="shared" ref="P138:P141" si="22">SUM(I138:N138)</f>
        <v>3281883.9600000004</v>
      </c>
    </row>
    <row r="139" spans="2:20" ht="18" hidden="1" customHeight="1" outlineLevel="1" x14ac:dyDescent="0.3">
      <c r="B139" s="30">
        <v>48717</v>
      </c>
      <c r="C139" s="2">
        <v>89</v>
      </c>
      <c r="D139" s="2" t="s">
        <v>325</v>
      </c>
      <c r="E139" s="3" t="s">
        <v>326</v>
      </c>
      <c r="F139" s="30"/>
      <c r="G139" s="44" t="s">
        <v>327</v>
      </c>
      <c r="I139" s="32">
        <v>0</v>
      </c>
      <c r="J139" s="32">
        <v>190012.58</v>
      </c>
      <c r="K139" s="32">
        <v>0</v>
      </c>
      <c r="L139" s="32">
        <v>0</v>
      </c>
      <c r="M139" s="32">
        <v>0</v>
      </c>
      <c r="N139" s="32">
        <v>0</v>
      </c>
      <c r="O139" s="53"/>
      <c r="P139" s="34">
        <f t="shared" si="22"/>
        <v>190012.58</v>
      </c>
    </row>
    <row r="140" spans="2:20" ht="18" hidden="1" customHeight="1" outlineLevel="1" x14ac:dyDescent="0.3">
      <c r="B140" s="30">
        <v>48715</v>
      </c>
      <c r="C140" s="2">
        <v>91</v>
      </c>
      <c r="D140" s="2" t="s">
        <v>328</v>
      </c>
      <c r="E140" s="3" t="s">
        <v>329</v>
      </c>
      <c r="F140" s="30"/>
      <c r="G140" s="48" t="s">
        <v>330</v>
      </c>
      <c r="I140" s="32">
        <v>700270.27</v>
      </c>
      <c r="J140" s="32">
        <v>694571.33</v>
      </c>
      <c r="K140" s="32">
        <v>722649.19</v>
      </c>
      <c r="L140" s="32">
        <v>863300.73</v>
      </c>
      <c r="M140" s="32">
        <v>836028.99</v>
      </c>
      <c r="N140" s="32">
        <v>111242.05</v>
      </c>
      <c r="O140" s="33"/>
      <c r="P140" s="34">
        <f t="shared" si="22"/>
        <v>3928062.5599999996</v>
      </c>
      <c r="R140" s="45"/>
      <c r="T140" s="45"/>
    </row>
    <row r="141" spans="2:20" ht="18" hidden="1" customHeight="1" outlineLevel="1" x14ac:dyDescent="0.3">
      <c r="B141" s="30">
        <v>48717</v>
      </c>
      <c r="C141" s="2">
        <v>93</v>
      </c>
      <c r="D141" s="2" t="s">
        <v>331</v>
      </c>
      <c r="E141" s="3" t="s">
        <v>332</v>
      </c>
      <c r="F141" s="30"/>
      <c r="G141" s="48" t="s">
        <v>333</v>
      </c>
      <c r="I141" s="32">
        <v>313847.60000000003</v>
      </c>
      <c r="J141" s="32">
        <v>310220.75</v>
      </c>
      <c r="K141" s="32">
        <v>95461.590000000011</v>
      </c>
      <c r="L141" s="32">
        <v>22049.45</v>
      </c>
      <c r="M141" s="32">
        <v>18996.91</v>
      </c>
      <c r="N141" s="32">
        <v>69056.78</v>
      </c>
      <c r="O141" s="33"/>
      <c r="P141" s="34">
        <f t="shared" si="22"/>
        <v>829633.08000000007</v>
      </c>
      <c r="R141" s="63"/>
      <c r="T141" s="45"/>
    </row>
    <row r="142" spans="2:20" ht="4.5" customHeight="1" x14ac:dyDescent="0.3"/>
    <row r="143" spans="2:20" ht="18" customHeight="1" x14ac:dyDescent="0.3">
      <c r="G143" s="27" t="s">
        <v>334</v>
      </c>
      <c r="I143" s="28">
        <f>I19</f>
        <v>0</v>
      </c>
      <c r="J143" s="28">
        <f t="shared" ref="J143:N143" si="23">J19</f>
        <v>1309282.1000000001</v>
      </c>
      <c r="K143" s="28">
        <f t="shared" si="23"/>
        <v>654641.05000000005</v>
      </c>
      <c r="L143" s="28">
        <f t="shared" si="23"/>
        <v>654641.05000000005</v>
      </c>
      <c r="M143" s="28">
        <f t="shared" si="23"/>
        <v>654641.05000000005</v>
      </c>
      <c r="N143" s="28">
        <f t="shared" si="23"/>
        <v>0</v>
      </c>
      <c r="O143" s="61"/>
      <c r="P143" s="28">
        <f>SUM(I143:N143)</f>
        <v>3273205.25</v>
      </c>
      <c r="T143" s="45"/>
    </row>
    <row r="144" spans="2:20" ht="2.1" customHeight="1" thickBot="1" x14ac:dyDescent="0.35">
      <c r="I144" s="61"/>
      <c r="J144" s="61"/>
      <c r="K144" s="61"/>
      <c r="L144" s="61"/>
      <c r="M144" s="61"/>
      <c r="N144" s="61"/>
      <c r="O144" s="61"/>
      <c r="P144" s="64"/>
    </row>
    <row r="145" spans="2:18" ht="18" customHeight="1" x14ac:dyDescent="0.3">
      <c r="G145" s="65" t="s">
        <v>335</v>
      </c>
      <c r="I145" s="58">
        <v>799574.83</v>
      </c>
      <c r="J145" s="58">
        <v>719162.22000000009</v>
      </c>
      <c r="K145" s="58">
        <v>729214.63</v>
      </c>
      <c r="L145" s="58">
        <v>805177.87999999989</v>
      </c>
      <c r="M145" s="58">
        <v>858601.01</v>
      </c>
      <c r="N145" s="58">
        <v>461426.48000000004</v>
      </c>
      <c r="O145" s="61"/>
      <c r="P145" s="58">
        <f t="shared" ref="P145" si="24">SUM(I145:N145)</f>
        <v>4373157.0500000007</v>
      </c>
    </row>
    <row r="146" spans="2:18" ht="5.0999999999999996" customHeight="1" x14ac:dyDescent="0.3"/>
    <row r="147" spans="2:18" ht="18" customHeight="1" thickBot="1" x14ac:dyDescent="0.35">
      <c r="G147" s="66" t="s">
        <v>336</v>
      </c>
      <c r="I147" s="67">
        <v>40579.86</v>
      </c>
      <c r="J147" s="67">
        <v>655619.4</v>
      </c>
      <c r="K147" s="67">
        <v>590670.9700000002</v>
      </c>
      <c r="L147" s="67">
        <v>380445.87000000017</v>
      </c>
      <c r="M147" s="67">
        <v>111544.38000000008</v>
      </c>
      <c r="N147" s="67">
        <v>2175.6600000000394</v>
      </c>
      <c r="O147" s="20"/>
      <c r="P147" s="67">
        <f t="shared" ref="P147" si="25">SUM(I147:N147)</f>
        <v>1781036.1400000006</v>
      </c>
    </row>
    <row r="148" spans="2:18" ht="5.0999999999999996" customHeight="1" thickTop="1" x14ac:dyDescent="0.3"/>
    <row r="149" spans="2:18" ht="18" customHeight="1" thickBot="1" x14ac:dyDescent="0.35">
      <c r="G149" s="68" t="s">
        <v>337</v>
      </c>
      <c r="I149" s="69">
        <v>323731.44999999995</v>
      </c>
      <c r="J149" s="69">
        <v>203827.18999999997</v>
      </c>
      <c r="K149" s="69">
        <v>109053.04999999996</v>
      </c>
      <c r="L149" s="69">
        <v>87775.449999999953</v>
      </c>
      <c r="M149" s="69">
        <v>69004.499999999956</v>
      </c>
      <c r="N149" s="69">
        <v>165.41999999994965</v>
      </c>
      <c r="O149" s="20"/>
      <c r="P149" s="69">
        <f t="shared" ref="P149" si="26">SUM(I149:N149)</f>
        <v>793557.05999999971</v>
      </c>
      <c r="R149" s="63"/>
    </row>
    <row r="150" spans="2:18" ht="5.0999999999999996" customHeight="1" thickTop="1" x14ac:dyDescent="0.3"/>
    <row r="151" spans="2:18" hidden="1" x14ac:dyDescent="0.3">
      <c r="G151" s="70" t="s">
        <v>338</v>
      </c>
    </row>
    <row r="152" spans="2:18" hidden="1" x14ac:dyDescent="0.3">
      <c r="G152" s="71" t="s">
        <v>339</v>
      </c>
    </row>
    <row r="153" spans="2:18" hidden="1" x14ac:dyDescent="0.3">
      <c r="G153" s="72" t="s">
        <v>340</v>
      </c>
    </row>
    <row r="154" spans="2:18" hidden="1" x14ac:dyDescent="0.3">
      <c r="G154" s="72" t="s">
        <v>341</v>
      </c>
    </row>
    <row r="155" spans="2:18" ht="15" hidden="1" thickBot="1" x14ac:dyDescent="0.35">
      <c r="G155" s="73" t="s">
        <v>342</v>
      </c>
    </row>
    <row r="156" spans="2:18" hidden="1" x14ac:dyDescent="0.3">
      <c r="G156" s="74"/>
      <c r="H156" s="75"/>
    </row>
    <row r="157" spans="2:18" hidden="1" x14ac:dyDescent="0.3"/>
    <row r="158" spans="2:18" ht="18" customHeight="1" thickBot="1" x14ac:dyDescent="0.35">
      <c r="G158" s="18" t="s">
        <v>343</v>
      </c>
      <c r="I158" s="19">
        <v>364311.30999999994</v>
      </c>
      <c r="J158" s="19">
        <v>859446.5900000002</v>
      </c>
      <c r="K158" s="19">
        <v>699724.02000000014</v>
      </c>
      <c r="L158" s="19">
        <v>468221.32000000012</v>
      </c>
      <c r="M158" s="19">
        <v>180548.88000000003</v>
      </c>
      <c r="N158" s="19">
        <v>2341.079999999989</v>
      </c>
      <c r="O158" s="20"/>
      <c r="P158" s="19">
        <f t="shared" ref="P158" si="27">SUM(I158:N158)</f>
        <v>2574593.2000000007</v>
      </c>
    </row>
    <row r="159" spans="2:18" ht="15" thickTop="1" x14ac:dyDescent="0.3">
      <c r="B159" s="1"/>
      <c r="E159" s="2"/>
      <c r="F159"/>
      <c r="G159" s="2"/>
      <c r="P159" s="1"/>
      <c r="Q159" s="5"/>
    </row>
    <row r="160" spans="2:18" x14ac:dyDescent="0.3">
      <c r="B160" s="1"/>
      <c r="E160" s="2"/>
      <c r="F160"/>
      <c r="G160" s="2"/>
      <c r="P160" s="1"/>
      <c r="Q160" s="5"/>
    </row>
    <row r="161" spans="1:22" x14ac:dyDescent="0.3">
      <c r="B161" s="1"/>
      <c r="E161" s="2"/>
      <c r="F161"/>
      <c r="G161" s="2"/>
      <c r="J161" s="45"/>
      <c r="K161" s="45"/>
      <c r="L161" s="45"/>
      <c r="M161" s="45"/>
      <c r="N161" s="45"/>
      <c r="O161" s="45"/>
      <c r="P161" s="1"/>
      <c r="Q161" s="5"/>
    </row>
    <row r="162" spans="1:22" x14ac:dyDescent="0.3">
      <c r="B162" s="1"/>
      <c r="E162" s="2"/>
      <c r="F162"/>
      <c r="G162" s="2"/>
      <c r="J162" s="45"/>
      <c r="K162" s="45"/>
      <c r="L162" s="45"/>
      <c r="M162" s="45"/>
      <c r="N162" s="45"/>
      <c r="O162" s="45"/>
      <c r="P162" s="1"/>
      <c r="Q162" s="5"/>
    </row>
    <row r="163" spans="1:22" x14ac:dyDescent="0.3">
      <c r="B163" s="1"/>
      <c r="E163" s="2"/>
      <c r="F163"/>
      <c r="G163" s="2"/>
      <c r="L163" s="76"/>
      <c r="M163" s="6"/>
      <c r="N163" s="77"/>
      <c r="O163" s="77"/>
      <c r="P163" s="77"/>
      <c r="Q163" s="5"/>
    </row>
    <row r="164" spans="1:22" s="5" customFormat="1" ht="18" x14ac:dyDescent="0.3">
      <c r="A164" s="1"/>
      <c r="B164" s="1"/>
      <c r="C164" s="2"/>
      <c r="D164" s="2"/>
      <c r="E164" s="2"/>
      <c r="F164"/>
      <c r="G164" s="78" t="s">
        <v>344</v>
      </c>
      <c r="H164" s="78"/>
      <c r="I164" s="78"/>
      <c r="J164" s="78"/>
      <c r="K164" s="78"/>
      <c r="L164" s="78"/>
      <c r="M164" s="78"/>
      <c r="N164" s="78"/>
      <c r="O164" s="78"/>
      <c r="P164" s="78"/>
      <c r="Q164" s="64"/>
      <c r="R164" s="1"/>
      <c r="S164" s="1"/>
      <c r="T164" s="1"/>
      <c r="U164" s="1"/>
      <c r="V164" s="1"/>
    </row>
    <row r="165" spans="1:22" s="5" customFormat="1" ht="18" x14ac:dyDescent="0.3">
      <c r="A165" s="1"/>
      <c r="B165" s="1"/>
      <c r="C165" s="2"/>
      <c r="D165" s="2"/>
      <c r="E165" s="2"/>
      <c r="F165"/>
      <c r="G165" s="78" t="s">
        <v>345</v>
      </c>
      <c r="H165" s="78"/>
      <c r="I165" s="78"/>
      <c r="J165" s="78"/>
      <c r="K165" s="78"/>
      <c r="L165" s="78"/>
      <c r="M165" s="78"/>
      <c r="N165" s="78"/>
      <c r="O165" s="78"/>
      <c r="P165" s="78"/>
      <c r="Q165" s="64"/>
      <c r="R165" s="1"/>
      <c r="S165" s="1"/>
      <c r="T165" s="1"/>
      <c r="U165" s="1"/>
      <c r="V165" s="1"/>
    </row>
    <row r="166" spans="1:22" s="5" customFormat="1" ht="18" x14ac:dyDescent="0.3">
      <c r="A166" s="1"/>
      <c r="B166" s="1"/>
      <c r="C166" s="2"/>
      <c r="D166" s="2"/>
      <c r="E166" s="2"/>
      <c r="F166"/>
      <c r="G166" s="78" t="s">
        <v>346</v>
      </c>
      <c r="H166" s="78"/>
      <c r="I166" s="78"/>
      <c r="J166" s="78"/>
      <c r="K166" s="78"/>
      <c r="L166" s="78"/>
      <c r="M166" s="78"/>
      <c r="N166" s="78"/>
      <c r="O166" s="78"/>
      <c r="P166" s="78"/>
      <c r="Q166" s="64"/>
      <c r="R166" s="1"/>
      <c r="S166" s="1"/>
      <c r="T166" s="1"/>
      <c r="U166" s="1"/>
      <c r="V166" s="1"/>
    </row>
    <row r="169" spans="1:22" s="5" customFormat="1" x14ac:dyDescent="0.3">
      <c r="A169" s="1"/>
      <c r="B169" s="2"/>
      <c r="C169" s="2"/>
      <c r="D169" s="2"/>
      <c r="E169" s="3"/>
      <c r="F169" s="2"/>
      <c r="G169" s="1"/>
      <c r="H169" s="1"/>
      <c r="I169" s="79"/>
      <c r="J169" s="79"/>
      <c r="K169" s="79"/>
      <c r="L169" s="79"/>
      <c r="M169" s="79"/>
      <c r="N169" s="79"/>
      <c r="O169" s="1"/>
      <c r="Q169" s="6"/>
      <c r="R169" s="1"/>
      <c r="S169" s="1"/>
      <c r="T169" s="1"/>
      <c r="U169" s="1"/>
    </row>
  </sheetData>
  <mergeCells count="7">
    <mergeCell ref="G166:P166"/>
    <mergeCell ref="G2:G3"/>
    <mergeCell ref="G5:G6"/>
    <mergeCell ref="I8:P9"/>
    <mergeCell ref="G11:G12"/>
    <mergeCell ref="G164:P164"/>
    <mergeCell ref="G165:P165"/>
  </mergeCells>
  <conditionalFormatting sqref="O111:O115 I116:P116 O130:O135 O137:O141">
    <cfRule type="cellIs" dxfId="0" priority="1" operator="greaterThan">
      <formula>0</formula>
    </cfRule>
  </conditionalFormatting>
  <pageMargins left="0.11811023622047245" right="0.31496062992125984" top="0.78740157480314965" bottom="0.78740157480314965" header="0.31496062992125984" footer="0.31496062992125984"/>
  <pageSetup paperSize="9" scale="68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Fluxo de Caixa - Ano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Thiago Lourenco Corte</dc:creator>
  <cp:lastModifiedBy>Thiago Lourenco Corte</cp:lastModifiedBy>
  <dcterms:created xsi:type="dcterms:W3CDTF">2025-10-06T17:23:24Z</dcterms:created>
  <dcterms:modified xsi:type="dcterms:W3CDTF">2025-10-06T17:24:00Z</dcterms:modified>
</cp:coreProperties>
</file>