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3\RELATÓRIOS FINANCEIROS\"/>
    </mc:Choice>
  </mc:AlternateContent>
  <xr:revisionPtr revIDLastSave="0" documentId="8_{EE1B0C49-5A18-4117-B9A8-D7843369B285}" xr6:coauthVersionLast="47" xr6:coauthVersionMax="47" xr10:uidLastSave="{00000000-0000-0000-0000-000000000000}"/>
  <bookViews>
    <workbookView xWindow="57480" yWindow="585" windowWidth="29040" windowHeight="15720" xr2:uid="{D13BC9C2-FECF-47E7-879F-803E98E29768}"/>
  </bookViews>
  <sheets>
    <sheet name="09.2023" sheetId="1" r:id="rId1"/>
  </sheets>
  <externalReferences>
    <externalReference r:id="rId2"/>
  </externalReferences>
  <definedNames>
    <definedName name="_xlnm.Print_Area" localSheetId="0">'09.2023'!$B$1:$C$128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0" i="1" l="1"/>
  <c r="C111" i="1"/>
  <c r="C110" i="1"/>
  <c r="C109" i="1" s="1"/>
  <c r="C106" i="1"/>
  <c r="C102" i="1"/>
  <c r="C89" i="1"/>
  <c r="C95" i="1" s="1"/>
  <c r="C76" i="1"/>
  <c r="C64" i="1"/>
  <c r="C61" i="1"/>
  <c r="C86" i="1" s="1"/>
  <c r="C54" i="1"/>
  <c r="C57" i="1" s="1"/>
  <c r="C48" i="1"/>
  <c r="C51" i="1" s="1"/>
  <c r="C38" i="1"/>
  <c r="C45" i="1" s="1"/>
  <c r="C36" i="1"/>
  <c r="C35" i="1"/>
  <c r="C32" i="1"/>
  <c r="C29" i="1"/>
  <c r="C24" i="1"/>
  <c r="C23" i="1" s="1"/>
  <c r="C26" i="1" s="1"/>
  <c r="C20" i="1"/>
  <c r="C97" i="1" l="1"/>
  <c r="C112" i="1"/>
</calcChain>
</file>

<file path=xl/sharedStrings.xml><?xml version="1.0" encoding="utf-8"?>
<sst xmlns="http://schemas.openxmlformats.org/spreadsheetml/2006/main" count="110" uniqueCount="110">
  <si>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</si>
  <si>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</si>
  <si>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</si>
  <si>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</si>
  <si>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</si>
  <si>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</si>
  <si>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</si>
  <si>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</si>
  <si>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 TÉRMINO  10/07/2025</t>
    </r>
  </si>
  <si>
    <t>PREVISÃO MÉDIA DE REPASSE MENSAL DO CONTRATO DE GESTÃO - CUSTEIO</t>
  </si>
  <si>
    <t>PREVISÃO MÉDIA DE REPASSE MENSAL DO CONTRATO DE GESTÃO - INVESTIMENTO</t>
  </si>
  <si>
    <t>Relatório Financeiro Mensal</t>
  </si>
  <si>
    <t>Competência: 09/2023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</si>
  <si>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</si>
  <si>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</si>
  <si>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</si>
  <si>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</si>
  <si>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</si>
  <si>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 DE RESCISAO/FÉRIAS/13º SALÁRIO/MULTA RECISÓRIA (CUSTEIO)</t>
  </si>
  <si>
    <t xml:space="preserve">1.3 Aplicações financeiras </t>
  </si>
  <si>
    <t>1.3.1 - Conta Corrente 45.715-5 - CUSTEIO E INVESTIMENTO</t>
  </si>
  <si>
    <t>1.3.2 - Conta Corrente 45.717-1  PROVISÃO DE RESCISAO/FÉRIAS/13º SALÁRIO/MULTA RECISÓRIA (CUSTEIO)</t>
  </si>
  <si>
    <t>SALDO ANTERIOR (1= 1.1 + 1.2 + 1.3)</t>
  </si>
  <si>
    <t>2.ENTRADAS DE RECURSOS FINANCEIROS</t>
  </si>
  <si>
    <t xml:space="preserve">2.1 Repasse - CUSTEIO 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</si>
  <si>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</si>
  <si>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</si>
  <si>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</si>
  <si>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</si>
  <si>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</si>
  <si>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</si>
  <si>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</si>
  <si>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</si>
  <si>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</si>
  <si>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</si>
  <si>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</si>
  <si>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</si>
  <si>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</si>
  <si>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</si>
  <si>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</si>
  <si>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+ 2.3+ 2.4)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</si>
  <si>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</si>
  <si>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</si>
  <si>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</si>
  <si>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 DE RESCISAO/FÉRIAS/13º SALÁRIO/MULTA RECISÓRIA (CUSTEIO)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</si>
  <si>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</si>
  <si>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</si>
  <si>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</si>
  <si>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</si>
  <si>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 DE RESCISAO/FÉRIAS/13º SALÁRIO/MULTA RECISÓRIA (CUSTEIO)</t>
  </si>
  <si>
    <t xml:space="preserve">TOTAL DAS APLICAÇÕES FINANCEIRAS </t>
  </si>
  <si>
    <t>5. SAÍDAS DE RECURSOS FINANCEIROS</t>
  </si>
  <si>
    <t>5.1 PAGAMENTOS REALIZADOS - CUSTEIO</t>
  </si>
  <si>
    <t>5.1.1 - Conta 45.715-5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</si>
  <si>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</si>
  <si>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</si>
  <si>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</si>
  <si>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</si>
  <si>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</si>
  <si>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</si>
  <si>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</si>
  <si>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</si>
  <si>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</si>
  <si>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</si>
  <si>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</si>
  <si>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</si>
  <si>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</si>
  <si>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</si>
  <si>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</si>
  <si>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</si>
  <si>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</si>
  <si>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</si>
  <si>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</si>
  <si>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</si>
  <si>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</si>
  <si>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</si>
  <si>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</si>
  <si>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</si>
  <si>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</si>
  <si>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</si>
  <si>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</si>
  <si>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</si>
  <si>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</si>
  <si>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</si>
  <si>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</si>
  <si>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</si>
  <si>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</si>
  <si>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</si>
  <si>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</si>
  <si>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</si>
  <si>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</si>
  <si>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</si>
  <si>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30/09/2023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</si>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</sst>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2">
    <xf numFmtId="0" fontId="0" fillId="0" borderId="0" xfId="0"/>
    <xf numFmtId="43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0" borderId="0" xfId="0" applyNumberFormat="1"/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44" fontId="0" fillId="0" borderId="0" xfId="0" applyNumberFormat="1"/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PRESTA&#199;&#195;O%20DE%20CONTA%20-%20TRANSPARENCIA\2023\RELAT&#211;RIOS%20FINANCEIROS\Relat&#243;rio%20Mensal%20Comparativo%20de%20Recursos%20Recebidos,%20Gastos%20e%20Devolvidos\Fluxo%20de%20Caixa%20e%20Relat&#243;rio%20Mensal%20-%20Ano%202023.xlsx" TargetMode="External"/><Relationship Id="rId1" Type="http://schemas.openxmlformats.org/officeDocument/2006/relationships/externalLinkPath" Target="Relat&#243;rio%20Mensal%20Comparativo%20de%20Recursos%20Recebidos,%20Gastos%20e%20Devolvidos/Fluxo%20de%20Caixa%20e%20Relat&#243;rio%20Mensal%20-%20An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luxo de Caixa - ANO 2023"/>
      <sheetName val="07.2023"/>
      <sheetName val="08.2023"/>
      <sheetName val="09.2023"/>
      <sheetName val="10.2023"/>
      <sheetName val="11.2023"/>
      <sheetName val="12.2023"/>
    </sheetNames>
    <sheetDataSet>
      <sheetData sheetId="0"/>
      <sheetData sheetId="1"/>
      <sheetData sheetId="2">
        <row r="110">
          <cell r="C110">
            <v>1102043.8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E1DD9-4648-49C9-B9A7-3D4665AD2601}">
  <dimension ref="B1:I128"/>
  <sheetViews>
    <sheetView showGridLines="0" tabSelected="1" topLeftCell="A86" zoomScaleNormal="100" zoomScaleSheetLayoutView="70" workbookViewId="0">
      <selection activeCell="C140" sqref="C140"/>
    </sheetView>
  </sheetViews>
  <sheetFormatPr defaultColWidth="41.6640625" defaultRowHeight="14.4" x14ac:dyDescent="0.3"/>
  <cols>
    <col min="1" max="1" width="1" customWidth="1"/>
    <col min="2" max="2" width="91.109375" customWidth="1"/>
    <col min="3" max="3" width="28.109375" style="1" customWidth="1"/>
    <col min="4" max="4" width="17.88671875" customWidth="1"/>
  </cols>
  <sheetData>
    <row r="1" spans="2:9" ht="10.5" customHeight="1" x14ac:dyDescent="0.3"/>
    <row r="2" spans="2:9" ht="43.8" customHeight="1" x14ac:dyDescent="0.3">
      <c r="B2" s="2" t="s">
        <v>0</v>
      </c>
      <c r="C2" s="3"/>
    </row>
    <row r="3" spans="2:9" ht="21" customHeight="1" x14ac:dyDescent="0.3">
      <c r="B3" s="4" t="s">
        <v>1</v>
      </c>
      <c r="C3" s="4"/>
    </row>
    <row r="4" spans="2:9" ht="16.2" customHeight="1" x14ac:dyDescent="0.3">
      <c r="B4" s="4"/>
      <c r="C4" s="4"/>
    </row>
    <row r="5" spans="2:9" ht="16.95" customHeight="1" x14ac:dyDescent="0.3">
      <c r="B5" s="5" t="s">
        <v>2</v>
      </c>
      <c r="C5" s="6"/>
    </row>
    <row r="6" spans="2:9" ht="16.95" customHeight="1" x14ac:dyDescent="0.3">
      <c r="B6" s="5" t="s">
        <v>3</v>
      </c>
      <c r="C6" s="6"/>
    </row>
    <row r="7" spans="2:9" ht="16.95" customHeight="1" x14ac:dyDescent="0.3">
      <c r="B7" s="7" t="s">
        <v>4</v>
      </c>
      <c r="C7" s="8"/>
    </row>
    <row r="8" spans="2:9" ht="16.95" customHeight="1" x14ac:dyDescent="0.3">
      <c r="B8" s="9" t="s">
        <v>5</v>
      </c>
      <c r="C8" s="8"/>
    </row>
    <row r="9" spans="2:9" ht="16.95" customHeight="1" x14ac:dyDescent="0.3">
      <c r="B9" s="10" t="s">
        <v>6</v>
      </c>
      <c r="C9" s="11"/>
    </row>
    <row r="10" spans="2:9" ht="16.95" customHeight="1" x14ac:dyDescent="0.3">
      <c r="B10" s="9" t="s">
        <v>7</v>
      </c>
      <c r="C10" s="8"/>
    </row>
    <row r="11" spans="2:9" ht="16.95" customHeight="1" x14ac:dyDescent="0.3">
      <c r="B11" s="9" t="s">
        <v>8</v>
      </c>
      <c r="C11" s="8"/>
    </row>
    <row r="12" spans="2:9" s="14" customFormat="1" ht="16.95" customHeight="1" x14ac:dyDescent="0.3">
      <c r="B12" s="12" t="s">
        <v>9</v>
      </c>
      <c r="C12" s="13">
        <v>663271.65</v>
      </c>
      <c r="D12" s="1"/>
      <c r="E12"/>
      <c r="F12"/>
      <c r="G12"/>
      <c r="H12"/>
      <c r="I12"/>
    </row>
    <row r="13" spans="2:9" s="14" customFormat="1" ht="16.95" customHeight="1" x14ac:dyDescent="0.3">
      <c r="B13" s="12" t="s">
        <v>10</v>
      </c>
      <c r="C13" s="15">
        <v>0</v>
      </c>
      <c r="D13"/>
      <c r="E13"/>
      <c r="F13"/>
      <c r="G13"/>
      <c r="H13"/>
      <c r="I13"/>
    </row>
    <row r="14" spans="2:9" s="14" customFormat="1" ht="16.95" customHeight="1" x14ac:dyDescent="0.3">
      <c r="B14" s="16"/>
      <c r="C14" s="17"/>
      <c r="D14"/>
      <c r="E14"/>
      <c r="F14"/>
      <c r="G14"/>
      <c r="H14"/>
      <c r="I14"/>
    </row>
    <row r="15" spans="2:9" ht="25.8" x14ac:dyDescent="0.3">
      <c r="B15" s="18" t="s">
        <v>11</v>
      </c>
      <c r="C15" s="19"/>
    </row>
    <row r="16" spans="2:9" s="22" customFormat="1" ht="19.2" customHeight="1" x14ac:dyDescent="0.3">
      <c r="B16" s="20" t="s">
        <v>12</v>
      </c>
      <c r="C16" s="21" t="s">
        <v>13</v>
      </c>
    </row>
    <row r="17" spans="2:4" s="22" customFormat="1" ht="4.95" customHeight="1" x14ac:dyDescent="0.3">
      <c r="B17" s="23"/>
      <c r="C17" s="24"/>
    </row>
    <row r="18" spans="2:4" ht="18" customHeight="1" x14ac:dyDescent="0.3">
      <c r="B18" s="25" t="s">
        <v>14</v>
      </c>
      <c r="C18" s="26"/>
    </row>
    <row r="19" spans="2:4" ht="18" customHeight="1" x14ac:dyDescent="0.3">
      <c r="B19" s="27" t="s">
        <v>15</v>
      </c>
      <c r="C19" s="28">
        <v>0</v>
      </c>
    </row>
    <row r="20" spans="2:4" ht="18" customHeight="1" x14ac:dyDescent="0.3">
      <c r="B20" s="27" t="s">
        <v>16</v>
      </c>
      <c r="C20" s="28">
        <f>SUBTOTAL(9,C21:C22)</f>
        <v>0</v>
      </c>
      <c r="D20" s="29"/>
    </row>
    <row r="21" spans="2:4" ht="16.05" customHeight="1" x14ac:dyDescent="0.3">
      <c r="B21" s="30" t="s">
        <v>17</v>
      </c>
      <c r="C21" s="31">
        <v>0</v>
      </c>
    </row>
    <row r="22" spans="2:4" ht="16.05" customHeight="1" x14ac:dyDescent="0.3">
      <c r="B22" s="30" t="s">
        <v>18</v>
      </c>
      <c r="C22" s="31">
        <v>0</v>
      </c>
    </row>
    <row r="23" spans="2:4" ht="18" customHeight="1" x14ac:dyDescent="0.3">
      <c r="B23" s="27" t="s">
        <v>19</v>
      </c>
      <c r="C23" s="28">
        <f>SUM(C24:C25)</f>
        <v>1398244.85</v>
      </c>
    </row>
    <row r="24" spans="2:4" ht="16.05" customHeight="1" x14ac:dyDescent="0.3">
      <c r="B24" s="30" t="s">
        <v>20</v>
      </c>
      <c r="C24" s="31">
        <f>'[1]08.2023'!C110</f>
        <v>1102043.8</v>
      </c>
    </row>
    <row r="25" spans="2:4" ht="16.05" customHeight="1" x14ac:dyDescent="0.3">
      <c r="B25" s="30" t="s">
        <v>21</v>
      </c>
      <c r="C25" s="31">
        <v>296201.05</v>
      </c>
    </row>
    <row r="26" spans="2:4" ht="18" customHeight="1" x14ac:dyDescent="0.3">
      <c r="B26" s="32" t="s">
        <v>22</v>
      </c>
      <c r="C26" s="33">
        <f>C23+C20+C19</f>
        <v>1398244.85</v>
      </c>
    </row>
    <row r="27" spans="2:4" ht="10.050000000000001" customHeight="1" x14ac:dyDescent="0.3">
      <c r="B27" s="34"/>
      <c r="C27" s="35"/>
    </row>
    <row r="28" spans="2:4" ht="18" customHeight="1" x14ac:dyDescent="0.3">
      <c r="B28" s="25" t="s">
        <v>23</v>
      </c>
      <c r="C28" s="26"/>
    </row>
    <row r="29" spans="2:4" ht="18" customHeight="1" x14ac:dyDescent="0.3">
      <c r="B29" s="36" t="s">
        <v>24</v>
      </c>
      <c r="C29" s="37">
        <f>SUM(C30:C31)</f>
        <v>670324.4</v>
      </c>
    </row>
    <row r="30" spans="2:4" ht="16.05" customHeight="1" x14ac:dyDescent="0.3">
      <c r="B30" s="30" t="s">
        <v>25</v>
      </c>
      <c r="C30" s="38">
        <v>670324.4</v>
      </c>
      <c r="D30" s="29"/>
    </row>
    <row r="31" spans="2:4" ht="16.05" customHeight="1" x14ac:dyDescent="0.3">
      <c r="B31" s="30" t="s">
        <v>26</v>
      </c>
      <c r="C31" s="38"/>
      <c r="D31" s="29"/>
    </row>
    <row r="32" spans="2:4" ht="18" customHeight="1" x14ac:dyDescent="0.3">
      <c r="B32" s="36" t="s">
        <v>27</v>
      </c>
      <c r="C32" s="37">
        <f>SUM(C33:C34)</f>
        <v>0</v>
      </c>
      <c r="D32" s="29"/>
    </row>
    <row r="33" spans="2:3" ht="16.05" customHeight="1" x14ac:dyDescent="0.3">
      <c r="B33" s="30" t="s">
        <v>28</v>
      </c>
      <c r="C33" s="39">
        <v>0</v>
      </c>
    </row>
    <row r="34" spans="2:3" ht="16.05" customHeight="1" x14ac:dyDescent="0.3">
      <c r="B34" s="30" t="s">
        <v>29</v>
      </c>
      <c r="C34" s="39">
        <v>0</v>
      </c>
    </row>
    <row r="35" spans="2:3" ht="18" customHeight="1" x14ac:dyDescent="0.3">
      <c r="B35" s="40" t="s">
        <v>30</v>
      </c>
      <c r="C35" s="37">
        <f>SUM(C36:C37)</f>
        <v>5017.2900000000009</v>
      </c>
    </row>
    <row r="36" spans="2:3" ht="16.05" customHeight="1" x14ac:dyDescent="0.3">
      <c r="B36" s="30" t="s">
        <v>31</v>
      </c>
      <c r="C36" s="39">
        <f>6365.56-1348.27</f>
        <v>5017.2900000000009</v>
      </c>
    </row>
    <row r="37" spans="2:3" ht="16.05" customHeight="1" x14ac:dyDescent="0.3">
      <c r="B37" s="30" t="s">
        <v>32</v>
      </c>
      <c r="C37" s="39">
        <v>0</v>
      </c>
    </row>
    <row r="38" spans="2:3" ht="18" customHeight="1" x14ac:dyDescent="0.3">
      <c r="B38" s="27" t="s">
        <v>33</v>
      </c>
      <c r="C38" s="41">
        <f>SUM(C39:C44)</f>
        <v>68078.740000000005</v>
      </c>
    </row>
    <row r="39" spans="2:3" ht="16.05" customHeight="1" x14ac:dyDescent="0.3">
      <c r="B39" s="30" t="s">
        <v>34</v>
      </c>
      <c r="C39" s="39">
        <v>0</v>
      </c>
    </row>
    <row r="40" spans="2:3" ht="16.05" customHeight="1" x14ac:dyDescent="0.3">
      <c r="B40" s="30" t="s">
        <v>35</v>
      </c>
      <c r="C40" s="39"/>
    </row>
    <row r="41" spans="2:3" ht="16.05" customHeight="1" x14ac:dyDescent="0.3">
      <c r="B41" s="30" t="s">
        <v>36</v>
      </c>
      <c r="C41" s="39"/>
    </row>
    <row r="42" spans="2:3" ht="16.05" customHeight="1" x14ac:dyDescent="0.3">
      <c r="B42" s="30" t="s">
        <v>37</v>
      </c>
      <c r="C42" s="39">
        <v>0</v>
      </c>
    </row>
    <row r="43" spans="2:3" ht="16.05" customHeight="1" x14ac:dyDescent="0.3">
      <c r="B43" s="30" t="s">
        <v>38</v>
      </c>
      <c r="C43" s="39"/>
    </row>
    <row r="44" spans="2:3" ht="16.05" customHeight="1" x14ac:dyDescent="0.3">
      <c r="B44" s="30" t="s">
        <v>39</v>
      </c>
      <c r="C44" s="39">
        <v>68078.740000000005</v>
      </c>
    </row>
    <row r="45" spans="2:3" ht="18" customHeight="1" x14ac:dyDescent="0.3">
      <c r="B45" s="42" t="s">
        <v>40</v>
      </c>
      <c r="C45" s="43">
        <f>C35+C32+C29+C38</f>
        <v>743420.43</v>
      </c>
    </row>
    <row r="46" spans="2:3" ht="10.050000000000001" customHeight="1" x14ac:dyDescent="0.3">
      <c r="B46" s="44"/>
      <c r="C46" s="45"/>
    </row>
    <row r="47" spans="2:3" ht="18" customHeight="1" x14ac:dyDescent="0.3">
      <c r="B47" s="25" t="s">
        <v>41</v>
      </c>
      <c r="C47" s="26"/>
    </row>
    <row r="48" spans="2:3" ht="18" customHeight="1" x14ac:dyDescent="0.3">
      <c r="B48" s="36" t="s">
        <v>42</v>
      </c>
      <c r="C48" s="37">
        <f>SUM(C49:C50)</f>
        <v>487806</v>
      </c>
    </row>
    <row r="49" spans="2:9" ht="16.05" customHeight="1" x14ac:dyDescent="0.3">
      <c r="B49" s="30" t="s">
        <v>43</v>
      </c>
      <c r="C49" s="46">
        <v>487806</v>
      </c>
    </row>
    <row r="50" spans="2:9" ht="16.05" customHeight="1" x14ac:dyDescent="0.3">
      <c r="B50" s="30" t="s">
        <v>44</v>
      </c>
      <c r="C50" s="46">
        <v>0</v>
      </c>
    </row>
    <row r="51" spans="2:9" ht="18" customHeight="1" x14ac:dyDescent="0.3">
      <c r="B51" s="47" t="s">
        <v>45</v>
      </c>
      <c r="C51" s="48">
        <f>C48</f>
        <v>487806</v>
      </c>
    </row>
    <row r="52" spans="2:9" s="51" customFormat="1" ht="10.050000000000001" customHeight="1" x14ac:dyDescent="0.3">
      <c r="B52" s="49"/>
      <c r="C52" s="50"/>
      <c r="D52"/>
      <c r="E52"/>
      <c r="F52"/>
      <c r="G52"/>
      <c r="H52"/>
      <c r="I52"/>
    </row>
    <row r="53" spans="2:9" ht="18" customHeight="1" x14ac:dyDescent="0.3">
      <c r="B53" s="25" t="s">
        <v>46</v>
      </c>
      <c r="C53" s="26"/>
    </row>
    <row r="54" spans="2:9" ht="18" customHeight="1" x14ac:dyDescent="0.3">
      <c r="B54" s="52" t="s">
        <v>47</v>
      </c>
      <c r="C54" s="53">
        <f>SUM(C55:C56)</f>
        <v>1003267.63</v>
      </c>
    </row>
    <row r="55" spans="2:9" ht="16.05" customHeight="1" x14ac:dyDescent="0.3">
      <c r="B55" s="30" t="s">
        <v>48</v>
      </c>
      <c r="C55" s="46">
        <v>669609.4</v>
      </c>
    </row>
    <row r="56" spans="2:9" ht="16.05" customHeight="1" x14ac:dyDescent="0.3">
      <c r="B56" s="30" t="s">
        <v>49</v>
      </c>
      <c r="C56" s="46">
        <v>333658.23</v>
      </c>
    </row>
    <row r="57" spans="2:9" ht="15.6" x14ac:dyDescent="0.3">
      <c r="B57" s="47" t="s">
        <v>50</v>
      </c>
      <c r="C57" s="54">
        <f>C54</f>
        <v>1003267.63</v>
      </c>
    </row>
    <row r="58" spans="2:9" s="51" customFormat="1" ht="10.050000000000001" customHeight="1" x14ac:dyDescent="0.3">
      <c r="B58" s="49"/>
      <c r="C58" s="50"/>
      <c r="D58"/>
      <c r="E58"/>
      <c r="F58"/>
      <c r="G58"/>
      <c r="H58"/>
      <c r="I58"/>
    </row>
    <row r="59" spans="2:9" ht="18" customHeight="1" x14ac:dyDescent="0.3">
      <c r="B59" s="25" t="s">
        <v>51</v>
      </c>
      <c r="C59" s="26"/>
    </row>
    <row r="60" spans="2:9" ht="18" customHeight="1" x14ac:dyDescent="0.3">
      <c r="B60" s="55" t="s">
        <v>52</v>
      </c>
      <c r="C60" s="56"/>
    </row>
    <row r="61" spans="2:9" ht="18" customHeight="1" x14ac:dyDescent="0.3">
      <c r="B61" s="40" t="s">
        <v>53</v>
      </c>
      <c r="C61" s="57">
        <f>SUBTOTAL(9,C62:C75)</f>
        <v>356821.02</v>
      </c>
      <c r="D61" s="58"/>
    </row>
    <row r="62" spans="2:9" ht="16.05" customHeight="1" x14ac:dyDescent="0.3">
      <c r="B62" s="59" t="s">
        <v>54</v>
      </c>
      <c r="C62" s="38">
        <v>170573.7</v>
      </c>
    </row>
    <row r="63" spans="2:9" ht="16.05" customHeight="1" x14ac:dyDescent="0.3">
      <c r="B63" s="60" t="s">
        <v>55</v>
      </c>
      <c r="C63" s="38">
        <v>64612.7</v>
      </c>
    </row>
    <row r="64" spans="2:9" ht="16.05" customHeight="1" x14ac:dyDescent="0.3">
      <c r="B64" s="59" t="s">
        <v>56</v>
      </c>
      <c r="C64" s="38">
        <f>36574.15+9166.66</f>
        <v>45740.81</v>
      </c>
      <c r="D64" s="58"/>
    </row>
    <row r="65" spans="2:4" ht="16.05" customHeight="1" x14ac:dyDescent="0.3">
      <c r="B65" s="60" t="s">
        <v>57</v>
      </c>
      <c r="C65" s="38">
        <v>3500</v>
      </c>
    </row>
    <row r="66" spans="2:4" ht="16.05" customHeight="1" x14ac:dyDescent="0.3">
      <c r="B66" s="60" t="s">
        <v>58</v>
      </c>
      <c r="C66" s="38">
        <v>0</v>
      </c>
      <c r="D66" s="29"/>
    </row>
    <row r="67" spans="2:4" ht="16.05" customHeight="1" x14ac:dyDescent="0.3">
      <c r="B67" s="59" t="s">
        <v>59</v>
      </c>
      <c r="C67" s="38">
        <v>0</v>
      </c>
    </row>
    <row r="68" spans="2:4" ht="16.05" customHeight="1" x14ac:dyDescent="0.3">
      <c r="B68" s="59" t="s">
        <v>60</v>
      </c>
      <c r="C68" s="38">
        <v>0</v>
      </c>
    </row>
    <row r="69" spans="2:4" ht="16.05" customHeight="1" x14ac:dyDescent="0.3">
      <c r="B69" s="59" t="s">
        <v>61</v>
      </c>
      <c r="C69" s="38">
        <v>316.12</v>
      </c>
    </row>
    <row r="70" spans="2:4" ht="16.05" customHeight="1" x14ac:dyDescent="0.3">
      <c r="B70" s="59" t="s">
        <v>62</v>
      </c>
      <c r="C70" s="38">
        <v>0</v>
      </c>
    </row>
    <row r="71" spans="2:4" ht="16.05" customHeight="1" x14ac:dyDescent="0.3">
      <c r="B71" s="59" t="s">
        <v>63</v>
      </c>
      <c r="C71" s="38">
        <v>3998.95</v>
      </c>
    </row>
    <row r="72" spans="2:4" ht="16.05" customHeight="1" x14ac:dyDescent="0.3">
      <c r="B72" s="61" t="s">
        <v>64</v>
      </c>
      <c r="C72" s="38">
        <v>0</v>
      </c>
    </row>
    <row r="73" spans="2:4" ht="16.05" customHeight="1" x14ac:dyDescent="0.3">
      <c r="B73" s="59" t="s">
        <v>65</v>
      </c>
      <c r="C73" s="38">
        <v>0</v>
      </c>
    </row>
    <row r="74" spans="2:4" ht="16.05" customHeight="1" x14ac:dyDescent="0.3">
      <c r="B74" s="61" t="s">
        <v>66</v>
      </c>
      <c r="C74" s="38">
        <v>0</v>
      </c>
    </row>
    <row r="75" spans="2:4" ht="16.05" customHeight="1" x14ac:dyDescent="0.3">
      <c r="B75" s="59" t="s">
        <v>67</v>
      </c>
      <c r="C75" s="38">
        <v>68078.740000000005</v>
      </c>
    </row>
    <row r="76" spans="2:4" ht="18" customHeight="1" x14ac:dyDescent="0.3">
      <c r="B76" s="40" t="s">
        <v>68</v>
      </c>
      <c r="C76" s="62">
        <f>SUBTOTAL(9,C77:C85)</f>
        <v>30621.56</v>
      </c>
    </row>
    <row r="77" spans="2:4" ht="16.05" customHeight="1" x14ac:dyDescent="0.3">
      <c r="B77" s="60" t="s">
        <v>69</v>
      </c>
      <c r="C77" s="38">
        <v>0</v>
      </c>
    </row>
    <row r="78" spans="2:4" ht="16.05" customHeight="1" x14ac:dyDescent="0.3">
      <c r="B78" s="60" t="s">
        <v>70</v>
      </c>
      <c r="C78" s="38">
        <v>0</v>
      </c>
    </row>
    <row r="79" spans="2:4" ht="16.05" customHeight="1" x14ac:dyDescent="0.3">
      <c r="B79" s="60" t="s">
        <v>71</v>
      </c>
      <c r="C79" s="38">
        <v>0</v>
      </c>
    </row>
    <row r="80" spans="2:4" ht="16.05" customHeight="1" x14ac:dyDescent="0.3">
      <c r="B80" s="60" t="s">
        <v>72</v>
      </c>
      <c r="C80" s="38">
        <v>0</v>
      </c>
    </row>
    <row r="81" spans="2:4" ht="16.05" customHeight="1" x14ac:dyDescent="0.3">
      <c r="B81" s="60" t="s">
        <v>73</v>
      </c>
      <c r="C81" s="38">
        <v>0</v>
      </c>
    </row>
    <row r="82" spans="2:4" ht="16.05" customHeight="1" x14ac:dyDescent="0.3">
      <c r="B82" s="60" t="s">
        <v>74</v>
      </c>
      <c r="C82" s="38">
        <v>0</v>
      </c>
    </row>
    <row r="83" spans="2:4" ht="16.05" customHeight="1" x14ac:dyDescent="0.3">
      <c r="B83" s="60" t="s">
        <v>75</v>
      </c>
      <c r="C83" s="38">
        <v>0</v>
      </c>
    </row>
    <row r="84" spans="2:4" ht="16.05" customHeight="1" x14ac:dyDescent="0.3">
      <c r="B84" s="60" t="s">
        <v>76</v>
      </c>
      <c r="C84" s="38">
        <v>69</v>
      </c>
    </row>
    <row r="85" spans="2:4" ht="16.05" customHeight="1" x14ac:dyDescent="0.3">
      <c r="B85" s="60" t="s">
        <v>77</v>
      </c>
      <c r="C85" s="38">
        <v>30552.560000000001</v>
      </c>
    </row>
    <row r="86" spans="2:4" ht="18" customHeight="1" x14ac:dyDescent="0.3">
      <c r="B86" s="47" t="s">
        <v>78</v>
      </c>
      <c r="C86" s="48">
        <f>C61+C76</f>
        <v>387442.58</v>
      </c>
      <c r="D86" s="29"/>
    </row>
    <row r="87" spans="2:4" ht="10.050000000000001" customHeight="1" x14ac:dyDescent="0.3">
      <c r="B87" s="49"/>
      <c r="C87" s="63"/>
    </row>
    <row r="88" spans="2:4" ht="18" customHeight="1" x14ac:dyDescent="0.3">
      <c r="B88" s="55" t="s">
        <v>79</v>
      </c>
      <c r="C88" s="56"/>
    </row>
    <row r="89" spans="2:4" ht="18" customHeight="1" x14ac:dyDescent="0.3">
      <c r="B89" s="40" t="s">
        <v>80</v>
      </c>
      <c r="C89" s="62">
        <f>SUBTOTAL(9,C90:C94)</f>
        <v>131699.97999999998</v>
      </c>
    </row>
    <row r="90" spans="2:4" ht="16.05" customHeight="1" x14ac:dyDescent="0.3">
      <c r="B90" s="59" t="s">
        <v>81</v>
      </c>
      <c r="C90" s="39">
        <v>26700</v>
      </c>
    </row>
    <row r="91" spans="2:4" ht="16.05" customHeight="1" x14ac:dyDescent="0.3">
      <c r="B91" s="59" t="s">
        <v>82</v>
      </c>
      <c r="C91" s="39">
        <v>104999.98</v>
      </c>
    </row>
    <row r="92" spans="2:4" ht="16.05" customHeight="1" x14ac:dyDescent="0.3">
      <c r="B92" s="61" t="s">
        <v>83</v>
      </c>
      <c r="C92" s="39">
        <v>0</v>
      </c>
    </row>
    <row r="93" spans="2:4" ht="16.05" customHeight="1" x14ac:dyDescent="0.3">
      <c r="B93" s="61" t="s">
        <v>84</v>
      </c>
      <c r="C93" s="39">
        <v>0</v>
      </c>
    </row>
    <row r="94" spans="2:4" ht="16.05" customHeight="1" x14ac:dyDescent="0.3">
      <c r="B94" s="61" t="s">
        <v>85</v>
      </c>
      <c r="C94" s="39">
        <v>0</v>
      </c>
    </row>
    <row r="95" spans="2:4" ht="18" customHeight="1" x14ac:dyDescent="0.3">
      <c r="B95" s="47" t="s">
        <v>86</v>
      </c>
      <c r="C95" s="48">
        <f>C89</f>
        <v>131699.97999999998</v>
      </c>
    </row>
    <row r="96" spans="2:4" ht="1.2" customHeight="1" x14ac:dyDescent="0.3">
      <c r="B96" s="64"/>
      <c r="C96" s="65"/>
    </row>
    <row r="97" spans="2:9" ht="18" customHeight="1" x14ac:dyDescent="0.3">
      <c r="B97" s="47" t="s">
        <v>87</v>
      </c>
      <c r="C97" s="48">
        <f>C86+C95</f>
        <v>519142.56</v>
      </c>
    </row>
    <row r="98" spans="2:9" ht="10.050000000000001" customHeight="1" x14ac:dyDescent="0.3">
      <c r="B98" s="49"/>
      <c r="C98" s="66"/>
    </row>
    <row r="99" spans="2:9" ht="18" customHeight="1" x14ac:dyDescent="0.3">
      <c r="B99" s="25" t="s">
        <v>88</v>
      </c>
      <c r="C99" s="26"/>
    </row>
    <row r="100" spans="2:9" ht="16.05" customHeight="1" x14ac:dyDescent="0.3">
      <c r="B100" s="67" t="s">
        <v>89</v>
      </c>
      <c r="C100" s="68">
        <v>0</v>
      </c>
    </row>
    <row r="101" spans="2:9" ht="16.05" customHeight="1" x14ac:dyDescent="0.3">
      <c r="B101" s="67" t="s">
        <v>90</v>
      </c>
      <c r="C101" s="69">
        <v>0</v>
      </c>
    </row>
    <row r="102" spans="2:9" ht="18" customHeight="1" x14ac:dyDescent="0.3">
      <c r="B102" s="70" t="s">
        <v>91</v>
      </c>
      <c r="C102" s="71">
        <f>C100+C101</f>
        <v>0</v>
      </c>
    </row>
    <row r="103" spans="2:9" s="51" customFormat="1" ht="10.050000000000001" customHeight="1" x14ac:dyDescent="0.3">
      <c r="B103" s="72"/>
      <c r="C103" s="72"/>
      <c r="D103"/>
      <c r="E103"/>
      <c r="F103"/>
      <c r="G103"/>
      <c r="H103"/>
      <c r="I103"/>
    </row>
    <row r="104" spans="2:9" ht="18" customHeight="1" x14ac:dyDescent="0.3">
      <c r="B104" s="25" t="s">
        <v>92</v>
      </c>
      <c r="C104" s="26"/>
    </row>
    <row r="105" spans="2:9" ht="18" customHeight="1" x14ac:dyDescent="0.3">
      <c r="B105" s="27" t="s">
        <v>93</v>
      </c>
      <c r="C105" s="73">
        <v>0</v>
      </c>
    </row>
    <row r="106" spans="2:9" ht="18" customHeight="1" x14ac:dyDescent="0.3">
      <c r="B106" s="27" t="s">
        <v>94</v>
      </c>
      <c r="C106" s="73">
        <f>SUM(C107:C108)</f>
        <v>0</v>
      </c>
    </row>
    <row r="107" spans="2:9" ht="16.05" customHeight="1" x14ac:dyDescent="0.3">
      <c r="B107" s="74" t="s">
        <v>95</v>
      </c>
      <c r="C107" s="31">
        <v>0</v>
      </c>
    </row>
    <row r="108" spans="2:9" ht="16.05" customHeight="1" x14ac:dyDescent="0.3">
      <c r="B108" s="74" t="s">
        <v>96</v>
      </c>
      <c r="C108" s="31">
        <v>0</v>
      </c>
    </row>
    <row r="109" spans="2:9" ht="18" customHeight="1" x14ac:dyDescent="0.3">
      <c r="B109" s="27" t="s">
        <v>97</v>
      </c>
      <c r="C109" s="75">
        <f>SUM(C110:C111)</f>
        <v>1622522.7200000002</v>
      </c>
    </row>
    <row r="110" spans="2:9" ht="16.05" customHeight="1" x14ac:dyDescent="0.3">
      <c r="B110" s="74" t="s">
        <v>98</v>
      </c>
      <c r="C110" s="31">
        <f>C21+C24+C30+C33+C36+C39+C40+C41+C43-C61-C89</f>
        <v>1288864.4900000002</v>
      </c>
      <c r="D110" s="29"/>
      <c r="E110" s="1"/>
    </row>
    <row r="111" spans="2:9" ht="16.05" customHeight="1" x14ac:dyDescent="0.3">
      <c r="B111" s="74" t="s">
        <v>99</v>
      </c>
      <c r="C111" s="31">
        <f>C22+C25+C31+C34+C37+C42+C44-C76</f>
        <v>333658.23</v>
      </c>
      <c r="D111" s="29"/>
    </row>
    <row r="112" spans="2:9" ht="18" customHeight="1" x14ac:dyDescent="0.3">
      <c r="B112" s="47" t="s">
        <v>100</v>
      </c>
      <c r="C112" s="76">
        <f>C105+C106+C109</f>
        <v>1622522.7200000002</v>
      </c>
      <c r="D112" s="29"/>
    </row>
    <row r="113" spans="2:4" ht="3" customHeight="1" x14ac:dyDescent="0.3">
      <c r="B113" s="77"/>
      <c r="C113" s="78"/>
      <c r="D113" s="29"/>
    </row>
    <row r="114" spans="2:4" x14ac:dyDescent="0.3">
      <c r="B114" s="79" t="s">
        <v>101</v>
      </c>
      <c r="C114" s="80"/>
    </row>
    <row r="115" spans="2:4" ht="3.6" customHeight="1" x14ac:dyDescent="0.3">
      <c r="B115" s="81"/>
      <c r="C115" s="82"/>
    </row>
    <row r="116" spans="2:4" ht="18" customHeight="1" x14ac:dyDescent="0.3">
      <c r="B116" s="83" t="s">
        <v>102</v>
      </c>
      <c r="C116" s="84"/>
    </row>
    <row r="117" spans="2:4" ht="16.05" customHeight="1" x14ac:dyDescent="0.3">
      <c r="B117" s="85" t="s">
        <v>103</v>
      </c>
      <c r="C117" s="86">
        <v>0</v>
      </c>
    </row>
    <row r="118" spans="2:4" ht="16.05" customHeight="1" x14ac:dyDescent="0.3">
      <c r="B118" s="85" t="s">
        <v>104</v>
      </c>
      <c r="C118" s="86">
        <v>0</v>
      </c>
    </row>
    <row r="119" spans="2:4" ht="16.05" customHeight="1" x14ac:dyDescent="0.3">
      <c r="B119" s="85" t="s">
        <v>105</v>
      </c>
      <c r="C119" s="86">
        <v>0</v>
      </c>
    </row>
    <row r="120" spans="2:4" ht="18" customHeight="1" x14ac:dyDescent="0.3">
      <c r="B120" s="87" t="s">
        <v>106</v>
      </c>
      <c r="C120" s="76">
        <f>C117+C118+C119</f>
        <v>0</v>
      </c>
    </row>
    <row r="121" spans="2:4" ht="10.050000000000001" customHeight="1" x14ac:dyDescent="0.3">
      <c r="B121" s="88"/>
      <c r="C121" s="89"/>
    </row>
    <row r="122" spans="2:4" ht="18" customHeight="1" x14ac:dyDescent="0.3">
      <c r="B122" s="83" t="s">
        <v>107</v>
      </c>
      <c r="C122" s="84"/>
    </row>
    <row r="123" spans="2:4" ht="15.6" customHeight="1" x14ac:dyDescent="0.3">
      <c r="B123" s="90"/>
      <c r="C123" s="91"/>
    </row>
    <row r="124" spans="2:4" x14ac:dyDescent="0.3">
      <c r="B124" t="s">
        <v>108</v>
      </c>
    </row>
    <row r="128" spans="2:4" x14ac:dyDescent="0.3">
      <c r="B128" t="s">
        <v>109</v>
      </c>
    </row>
  </sheetData>
  <mergeCells count="22">
    <mergeCell ref="B103:C103"/>
    <mergeCell ref="B104:C104"/>
    <mergeCell ref="B116:C116"/>
    <mergeCell ref="B122:C122"/>
    <mergeCell ref="B47:C47"/>
    <mergeCell ref="B53:C53"/>
    <mergeCell ref="B59:C59"/>
    <mergeCell ref="B60:C60"/>
    <mergeCell ref="B88:C88"/>
    <mergeCell ref="B99:C99"/>
    <mergeCell ref="B9:C9"/>
    <mergeCell ref="B10:C10"/>
    <mergeCell ref="B11:C11"/>
    <mergeCell ref="B15:C15"/>
    <mergeCell ref="B18:C18"/>
    <mergeCell ref="B28:C28"/>
    <mergeCell ref="B2:C2"/>
    <mergeCell ref="B3:C4"/>
    <mergeCell ref="B5:C5"/>
    <mergeCell ref="B6:C6"/>
    <mergeCell ref="B7:C7"/>
    <mergeCell ref="B8:C8"/>
  </mergeCells>
  <pageMargins left="0.31496062992125984" right="0.31496062992125984" top="1.1811023622047245" bottom="0.35433070866141736" header="0.31496062992125984" footer="0.31496062992125984"/>
  <pageSetup paperSize="9" scale="67" orientation="portrait" r:id="rId1"/>
  <headerFooter>
    <oddHeader>&amp;C&amp;G</oddHeader>
    <oddFooter>&amp;C&amp;P de &amp;N</oddFooter>
  </headerFooter>
  <rowBreaks count="1" manualBreakCount="1">
    <brk id="58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09.2023</vt:lpstr>
      <vt:lpstr>'09.2023'!Area_de_impressao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cp:lastPrinted>2025-10-06T20:01:07Z</cp:lastPrinted>
  <dcterms:created xsi:type="dcterms:W3CDTF">2025-10-06T20:01:05Z</dcterms:created>
  <dcterms:modified xsi:type="dcterms:W3CDTF">2025-10-06T20:01:25Z</dcterms:modified>
</cp:coreProperties>
</file>